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'1'!$A$1:$D$31</definedName>
    <definedName name="_xlnm.Print_Area" localSheetId="3">'1-2'!$A$1:$J$21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<sst xmlns="http://schemas.openxmlformats.org/spreadsheetml/2006/main" count="915" uniqueCount="346">
  <si>
    <t>南江县赶场镇人民政府</t>
  </si>
  <si>
    <t>2017年部门预算</t>
  </si>
  <si>
    <t>报送日期： 2017 年 3月 23 日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</si>
  <si>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</si>
  <si>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</si>
  <si>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</si>
  <si>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</si>
  <si>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</si>
  <si>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</si>
  <si>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</si>
  <si>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</si>
  <si>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</si>
  <si>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</si>
  <si>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</si>
  <si>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</si>
  <si>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</si>
  <si>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</si>
  <si>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</si>
  <si>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</si>
  <si>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</si>
  <si>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</si>
  <si>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</si>
  <si>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</si>
  <si>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</si>
  <si>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</si>
  <si>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</si>
  <si>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</si>
  <si>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十二、城乡社区事务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</si>
  <si>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</si>
  <si>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</si>
  <si>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</si>
  <si>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</si>
  <si>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</si>
  <si>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</si>
  <si>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</si>
  <si>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</si>
  <si>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</si>
  <si>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</si>
  <si>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</si>
  <si>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</si>
  <si>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</si>
  <si>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</si>
  <si>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</si>
  <si>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</si>
  <si>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</si>
  <si>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</si>
  <si>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</si>
  <si>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</si>
  <si>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</si>
  <si>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</si>
  <si>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</si>
  <si>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</si>
  <si>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</si>
  <si>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</si>
  <si>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</si>
  <si>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</si>
  <si>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</si>
  <si>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</si>
  <si>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</si>
  <si>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</si>
  <si>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</si>
  <si>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</si>
  <si>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</si>
  <si>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</si>
  <si>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</si>
  <si>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</si>
  <si>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</si>
  <si>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</si>
  <si>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</si>
  <si>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</si>
  <si>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</si>
  <si>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</si>
  <si>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</si>
  <si>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</si>
  <si>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/>
  </si>
  <si>
    <t>一般公共服务支出</t>
  </si>
  <si>
    <t>20101</t>
  </si>
  <si>
    <t>人大事务</t>
  </si>
  <si>
    <t>2010101</t>
  </si>
  <si>
    <t xml:space="preserve">  行政运行</t>
  </si>
  <si>
    <t>2010108</t>
  </si>
  <si>
    <t xml:space="preserve">  代表工作</t>
  </si>
  <si>
    <t>20102</t>
  </si>
  <si>
    <t>政协事务</t>
  </si>
  <si>
    <t>2010205</t>
  </si>
  <si>
    <t xml:space="preserve">  委员视察</t>
  </si>
  <si>
    <t>20103</t>
  </si>
  <si>
    <t>政府办公厅（室）及相关机构事务</t>
  </si>
  <si>
    <t>2010301</t>
  </si>
  <si>
    <t>2010302</t>
  </si>
  <si>
    <t xml:space="preserve">  一般行政管理事务</t>
  </si>
  <si>
    <t>2010303</t>
  </si>
  <si>
    <t xml:space="preserve">  机关服务</t>
  </si>
  <si>
    <t>2010350</t>
  </si>
  <si>
    <t xml:space="preserve">  事业运行</t>
  </si>
  <si>
    <t>20106</t>
  </si>
  <si>
    <t>财政事务</t>
  </si>
  <si>
    <t>2010601</t>
  </si>
  <si>
    <t>2010650</t>
  </si>
  <si>
    <t>20111</t>
  </si>
  <si>
    <t>纪检监察事务</t>
  </si>
  <si>
    <t>2011101</t>
  </si>
  <si>
    <t>2011199</t>
  </si>
  <si>
    <t xml:space="preserve">  其他纪检监察事务支出</t>
  </si>
  <si>
    <t>20131</t>
  </si>
  <si>
    <t>党委办公厅（室）及相关机构事务</t>
  </si>
  <si>
    <t>2013101</t>
  </si>
  <si>
    <t>207</t>
  </si>
  <si>
    <t>文化体育与传媒支出</t>
  </si>
  <si>
    <t>20701</t>
  </si>
  <si>
    <t>文化</t>
  </si>
  <si>
    <t>2070109</t>
  </si>
  <si>
    <t xml:space="preserve">  群众文化</t>
  </si>
  <si>
    <t>20704</t>
  </si>
  <si>
    <t>新闻出版广播影视</t>
  </si>
  <si>
    <t>2070404</t>
  </si>
  <si>
    <t xml:space="preserve">  广播</t>
  </si>
  <si>
    <t>208</t>
  </si>
  <si>
    <t>社会保障和就业支出</t>
  </si>
  <si>
    <t>20803</t>
  </si>
  <si>
    <t>财政对社会保险基金的补助</t>
  </si>
  <si>
    <t>2080302</t>
  </si>
  <si>
    <t xml:space="preserve">  财政对失业保险基金的补助</t>
  </si>
  <si>
    <t>2080304</t>
  </si>
  <si>
    <t xml:space="preserve">  财政对工伤保险基金的补助</t>
  </si>
  <si>
    <t>2080305</t>
  </si>
  <si>
    <t xml:space="preserve">  财政对生育保险基金的补助</t>
  </si>
  <si>
    <t>20805</t>
  </si>
  <si>
    <t>行政事业单位离退休</t>
  </si>
  <si>
    <t xml:space="preserve">  归口管理的行政单位离退休</t>
  </si>
  <si>
    <t>2080599</t>
  </si>
  <si>
    <t xml:space="preserve">  其他行政事业单位离退休支出</t>
  </si>
  <si>
    <t>210</t>
  </si>
  <si>
    <t>医疗卫生与计划生育支出</t>
  </si>
  <si>
    <t>医疗保障</t>
  </si>
  <si>
    <t xml:space="preserve">  行政单位医疗</t>
  </si>
  <si>
    <t>2101050</t>
  </si>
  <si>
    <t>2101101</t>
  </si>
  <si>
    <t>2101102</t>
  </si>
  <si>
    <t xml:space="preserve">  事业单位医疗</t>
  </si>
  <si>
    <t>2101103</t>
  </si>
  <si>
    <t xml:space="preserve">  公务员医疗补助</t>
  </si>
  <si>
    <t>212</t>
  </si>
  <si>
    <t>城乡社区支出</t>
  </si>
  <si>
    <t>城乡社区</t>
  </si>
  <si>
    <t>21202</t>
  </si>
  <si>
    <t>城乡社区规划与管理</t>
  </si>
  <si>
    <t>2120201</t>
  </si>
  <si>
    <t xml:space="preserve">  城乡社区规划与管理</t>
  </si>
  <si>
    <t>213</t>
  </si>
  <si>
    <t>农林水支出</t>
  </si>
  <si>
    <t>21301</t>
  </si>
  <si>
    <t>农业</t>
  </si>
  <si>
    <t>2130106</t>
  </si>
  <si>
    <t xml:space="preserve">  科技转化与推广服务</t>
  </si>
  <si>
    <t>21305</t>
  </si>
  <si>
    <t>扶贫</t>
  </si>
  <si>
    <t>2130599</t>
  </si>
  <si>
    <t xml:space="preserve">  其他扶贫支出</t>
  </si>
  <si>
    <t>21307</t>
  </si>
  <si>
    <t>农村综合改革</t>
  </si>
  <si>
    <t>2130705</t>
  </si>
  <si>
    <t xml:space="preserve">  对村民委员会和村党支部的补助</t>
  </si>
  <si>
    <t>2130707</t>
  </si>
  <si>
    <t xml:space="preserve">  农村综合改革示范试点补助</t>
  </si>
  <si>
    <t>214</t>
  </si>
  <si>
    <t>交通运输支出</t>
  </si>
  <si>
    <t>21401</t>
  </si>
  <si>
    <t>公路水路运输</t>
  </si>
  <si>
    <t>2140106</t>
  </si>
  <si>
    <t xml:space="preserve">  公路养护</t>
  </si>
  <si>
    <t>215</t>
  </si>
  <si>
    <t>资源勘探信息等支出</t>
  </si>
  <si>
    <t>21506</t>
  </si>
  <si>
    <t>安全生产监管</t>
  </si>
  <si>
    <t>2150605</t>
  </si>
  <si>
    <t xml:space="preserve">  安全监管监察专项</t>
  </si>
  <si>
    <t>221</t>
  </si>
  <si>
    <t>住房保障支出</t>
  </si>
  <si>
    <t>22102</t>
  </si>
  <si>
    <t>住房改革支出</t>
  </si>
  <si>
    <t>2210201</t>
  </si>
  <si>
    <t xml:space="preserve">  住房公积金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</si>
  <si>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</si>
  <si>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</si>
  <si>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</si>
  <si>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</si>
  <si>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</si>
  <si>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</si>
  <si>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</si>
  <si>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</si>
  <si>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</si>
  <si>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</si>
  <si>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</si>
  <si>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</si>
  <si>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</si>
  <si>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</si>
  <si>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</si>
  <si>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</si>
  <si>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</si>
  <si>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</si>
  <si>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</si>
  <si>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</si>
  <si>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</si>
  <si>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</si>
  <si>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</si>
  <si>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</si>
  <si>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</si>
  <si>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</si>
  <si>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</si>
  <si>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</si>
  <si>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</si>
  <si>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</si>
  <si>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</si>
  <si>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</si>
  <si>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</si>
  <si>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城乡社区事务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</si>
  <si>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</si>
  <si>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</si>
  <si>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</si>
  <si>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</si>
  <si>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</si>
  <si>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</si>
  <si>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</si>
  <si>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</si>
  <si>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</si>
  <si>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</si>
  <si>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</si>
  <si>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</si>
  <si>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</si>
  <si>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</si>
  <si>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</si>
  <si>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</si>
  <si>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</si>
  <si>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</si>
  <si>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</si>
  <si>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</si>
  <si>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</si>
  <si>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</si>
  <si>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</si>
  <si>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</si>
  <si>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</si>
  <si>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绩效工资</t>
  </si>
  <si>
    <t>办公费</t>
  </si>
  <si>
    <t>印刷费</t>
  </si>
  <si>
    <t>咨询费</t>
  </si>
  <si>
    <t>工会经费</t>
  </si>
  <si>
    <t>福利费</t>
  </si>
  <si>
    <t>其他交通费用</t>
  </si>
  <si>
    <t>离休费</t>
  </si>
  <si>
    <t>退休费</t>
  </si>
  <si>
    <t>生活补助</t>
  </si>
  <si>
    <t>保险费</t>
  </si>
  <si>
    <t>住房公积金</t>
  </si>
  <si>
    <t>企业政策性补贴</t>
  </si>
  <si>
    <t>事业单位补贴</t>
  </si>
  <si>
    <t>……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</si>
  <si>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</si>
  <si>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</si>
  <si>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</si>
  <si>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</si>
  <si>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</si>
  <si>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</si>
  <si>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</si>
  <si>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</si>
  <si>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</si>
  <si>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</si>
  <si>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</si>
  <si>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337310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</si>
  <si>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</si>
  <si>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</si>
  <si>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</si>
  <si>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</si>
  <si>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</si>
  <si>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</si>
  <si>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</si>
  <si>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</si>
  <si>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</si>
  <si>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</si>
  <si>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</si>
  <si>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</si>
  <si>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</si>
  <si>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</si>
  <si>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</si>
  <si>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其他社会保障缴费</t>
  </si>
  <si>
    <t>30107</t>
  </si>
  <si>
    <t xml:space="preserve">  绩效工资</t>
  </si>
  <si>
    <t>302</t>
  </si>
  <si>
    <t>30201</t>
  </si>
  <si>
    <t xml:space="preserve">  办公费</t>
  </si>
  <si>
    <t>30202</t>
  </si>
  <si>
    <t xml:space="preserve">  印刷费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</si>
  <si>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</si>
  <si>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</si>
  <si>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</si>
  <si>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</si>
  <si>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</si>
  <si>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</si>
  <si>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30211</t>
  </si>
  <si>
    <t xml:space="preserve">  差旅费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</si>
  <si>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</si>
  <si>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</si>
  <si>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</si>
  <si>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</si>
  <si>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</si>
  <si>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</si>
  <si>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30228</t>
  </si>
  <si>
    <t xml:space="preserve">  工会经费</t>
  </si>
  <si>
    <t>30229</t>
  </si>
  <si>
    <t xml:space="preserve">  福利费</t>
  </si>
  <si>
    <t>30239</t>
  </si>
  <si>
    <t xml:space="preserve">  其他交通费用</t>
  </si>
  <si>
    <t>其他商品和服务支出</t>
  </si>
  <si>
    <t>303</t>
  </si>
  <si>
    <t>30305</t>
  </si>
  <si>
    <t xml:space="preserve">  生活补助</t>
  </si>
  <si>
    <t>30309</t>
  </si>
  <si>
    <t xml:space="preserve">  奖励金</t>
  </si>
  <si>
    <t>30311</t>
  </si>
  <si>
    <t>样表75</t>
  </si>
  <si>
    <t>表3-2</t>
  </si>
  <si>
    <t>一般公共预算项目支出预算表</t>
  </si>
  <si>
    <t>单位名称（项目）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</si>
  <si>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</si>
  <si>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</si>
  <si>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</si>
  <si>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</si>
  <si>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</si>
  <si>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</si>
  <si>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</si>
  <si>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</si>
  <si>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</si>
  <si>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</si>
  <si>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</si>
  <si>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南江县赶场镇 人民政府</t>
  </si>
  <si>
    <t>样表77</t>
  </si>
  <si>
    <t>表4</t>
  </si>
  <si>
    <t>政府性基金支出预算表</t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</si>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</sst>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&quot;\&quot;#,##0.00_);\(&quot;\&quot;#,##0.00\)"/>
    <numFmt numFmtId="179" formatCode="#,##0.0000"/>
  </numFmts>
  <fonts count="63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9"/>
      <color indexed="8"/>
      <name val="Times New Roman"/>
      <family val="1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41" fillId="0" borderId="0">
      <alignment/>
      <protection/>
    </xf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0" borderId="0">
      <alignment vertical="center"/>
      <protection/>
    </xf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0" fontId="14" fillId="0" borderId="14" xfId="0" applyFont="1" applyFill="1" applyBorder="1" applyAlignment="1">
      <alignment horizontal="left" vertical="center" shrinkToFit="1"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7" fontId="0" fillId="0" borderId="14" xfId="0" applyNumberFormat="1" applyFill="1" applyBorder="1" applyAlignment="1">
      <alignment/>
    </xf>
    <xf numFmtId="177" fontId="0" fillId="0" borderId="0" xfId="0" applyNumberFormat="1" applyFill="1" applyAlignment="1">
      <alignment/>
    </xf>
    <xf numFmtId="1" fontId="1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>
      <alignment horizontal="center" vertical="center" wrapText="1"/>
    </xf>
    <xf numFmtId="0" fontId="9" fillId="0" borderId="14" xfId="34" applyFont="1" applyFill="1" applyBorder="1" applyAlignment="1">
      <alignment horizontal="left" vertical="center" shrinkToFit="1"/>
      <protection/>
    </xf>
    <xf numFmtId="0" fontId="9" fillId="0" borderId="14" xfId="34" applyFont="1" applyFill="1" applyBorder="1" applyAlignment="1">
      <alignment horizontal="left" vertical="center" shrinkToFit="1"/>
      <protection/>
    </xf>
    <xf numFmtId="177" fontId="2" fillId="0" borderId="14" xfId="0" applyNumberFormat="1" applyFont="1" applyFill="1" applyBorder="1" applyAlignment="1" applyProtection="1">
      <alignment vertical="center" wrapText="1"/>
      <protection/>
    </xf>
    <xf numFmtId="177" fontId="0" fillId="0" borderId="14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9" fillId="0" borderId="15" xfId="34" applyFont="1" applyFill="1" applyBorder="1" applyAlignment="1">
      <alignment horizontal="left" vertical="center" shrinkToFit="1"/>
      <protection/>
    </xf>
    <xf numFmtId="0" fontId="9" fillId="0" borderId="21" xfId="34" applyFont="1" applyFill="1" applyBorder="1" applyAlignment="1">
      <alignment horizontal="left" vertical="center" shrinkToFit="1"/>
      <protection/>
    </xf>
    <xf numFmtId="0" fontId="2" fillId="33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7" fontId="16" fillId="0" borderId="14" xfId="0" applyNumberFormat="1" applyFont="1" applyFill="1" applyBorder="1" applyAlignment="1" applyProtection="1">
      <alignment vertical="center" wrapText="1"/>
      <protection/>
    </xf>
    <xf numFmtId="177" fontId="16" fillId="0" borderId="14" xfId="0" applyNumberFormat="1" applyFont="1" applyFill="1" applyBorder="1" applyAlignment="1">
      <alignment/>
    </xf>
    <xf numFmtId="177" fontId="16" fillId="0" borderId="14" xfId="0" applyNumberFormat="1" applyFont="1" applyFill="1" applyBorder="1" applyAlignment="1">
      <alignment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7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horizontal="left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left" vertical="center" wrapText="1"/>
    </xf>
    <xf numFmtId="177" fontId="18" fillId="33" borderId="22" xfId="0" applyNumberFormat="1" applyFont="1" applyFill="1" applyBorder="1" applyAlignment="1">
      <alignment horizontal="right" vertical="center"/>
    </xf>
    <xf numFmtId="177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 horizontal="left" vertical="center"/>
    </xf>
    <xf numFmtId="1" fontId="0" fillId="0" borderId="14" xfId="0" applyNumberFormat="1" applyFill="1" applyBorder="1" applyAlignment="1">
      <alignment horizontal="centerContinuous" vertical="center"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176" fontId="2" fillId="0" borderId="23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77" fontId="4" fillId="0" borderId="14" xfId="0" applyNumberFormat="1" applyFont="1" applyFill="1" applyBorder="1" applyAlignment="1" applyProtection="1">
      <alignment vertical="center" wrapText="1"/>
      <protection/>
    </xf>
    <xf numFmtId="1" fontId="20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179" fontId="22" fillId="0" borderId="0" xfId="0" applyNumberFormat="1" applyFont="1" applyFill="1" applyAlignment="1" applyProtection="1">
      <alignment horizontal="center" vertical="top"/>
      <protection/>
    </xf>
    <xf numFmtId="1" fontId="23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4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事业单位部门决算报表（讨论稿）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9" sqref="A9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62"/>
    </row>
    <row r="3" ht="63.75" customHeight="1">
      <c r="A3" s="163" t="s">
        <v>0</v>
      </c>
    </row>
    <row r="4" ht="107.25" customHeight="1">
      <c r="A4" s="164" t="s">
        <v>1</v>
      </c>
    </row>
    <row r="5" ht="409.5" customHeight="1" hidden="1">
      <c r="A5" s="165">
        <v>3.637978807091713E-12</v>
      </c>
    </row>
    <row r="6" ht="22.5">
      <c r="A6" s="166"/>
    </row>
    <row r="7" ht="57" customHeight="1">
      <c r="A7" s="166"/>
    </row>
    <row r="8" ht="78" customHeight="1"/>
    <row r="9" ht="82.5" customHeight="1">
      <c r="A9" s="167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K9" sqref="K9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335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336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337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74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49</v>
      </c>
      <c r="B5" s="10"/>
      <c r="C5" s="10"/>
      <c r="D5" s="11"/>
      <c r="E5" s="12"/>
      <c r="F5" s="13" t="s">
        <v>338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60</v>
      </c>
      <c r="B6" s="15"/>
      <c r="C6" s="16"/>
      <c r="D6" s="17" t="s">
        <v>61</v>
      </c>
      <c r="E6" s="18" t="s">
        <v>190</v>
      </c>
      <c r="F6" s="19" t="s">
        <v>50</v>
      </c>
      <c r="G6" s="19" t="s">
        <v>186</v>
      </c>
      <c r="H6" s="13" t="s">
        <v>187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70</v>
      </c>
      <c r="B7" s="21" t="s">
        <v>71</v>
      </c>
      <c r="C7" s="22" t="s">
        <v>72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3">
      <selection activeCell="A3" sqref="A3:H3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 t="s">
        <v>339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340</v>
      </c>
      <c r="I2" s="66"/>
    </row>
    <row r="3" spans="1:9" ht="25.5" customHeight="1">
      <c r="A3" s="6" t="s">
        <v>341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74</v>
      </c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326</v>
      </c>
      <c r="B5" s="18" t="s">
        <v>327</v>
      </c>
      <c r="C5" s="13" t="s">
        <v>328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50</v>
      </c>
      <c r="D6" s="47" t="s">
        <v>329</v>
      </c>
      <c r="E6" s="48" t="s">
        <v>330</v>
      </c>
      <c r="F6" s="49"/>
      <c r="G6" s="49"/>
      <c r="H6" s="50" t="s">
        <v>331</v>
      </c>
      <c r="I6" s="66"/>
    </row>
    <row r="7" spans="1:9" ht="33.75" customHeight="1">
      <c r="A7" s="24"/>
      <c r="B7" s="24"/>
      <c r="C7" s="51"/>
      <c r="D7" s="25"/>
      <c r="E7" s="52" t="s">
        <v>65</v>
      </c>
      <c r="F7" s="53" t="s">
        <v>332</v>
      </c>
      <c r="G7" s="54" t="s">
        <v>333</v>
      </c>
      <c r="H7" s="55"/>
      <c r="I7" s="66"/>
    </row>
    <row r="8" spans="1:9" ht="19.5" customHeight="1">
      <c r="A8" s="56"/>
      <c r="B8" s="56"/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K10" sqref="K10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342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343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344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74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49</v>
      </c>
      <c r="B5" s="10"/>
      <c r="C5" s="10"/>
      <c r="D5" s="11"/>
      <c r="E5" s="12"/>
      <c r="F5" s="13" t="s">
        <v>345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60</v>
      </c>
      <c r="B6" s="15"/>
      <c r="C6" s="16"/>
      <c r="D6" s="17" t="s">
        <v>61</v>
      </c>
      <c r="E6" s="18" t="s">
        <v>190</v>
      </c>
      <c r="F6" s="19" t="s">
        <v>50</v>
      </c>
      <c r="G6" s="19" t="s">
        <v>186</v>
      </c>
      <c r="H6" s="13" t="s">
        <v>187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70</v>
      </c>
      <c r="B7" s="21" t="s">
        <v>71</v>
      </c>
      <c r="C7" s="22" t="s">
        <v>72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workbookViewId="0" topLeftCell="A1">
      <selection activeCell="D18" sqref="D18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58" t="s">
        <v>3</v>
      </c>
    </row>
    <row r="2" spans="1:31" ht="20.25" customHeight="1">
      <c r="A2" s="109"/>
      <c r="B2" s="109"/>
      <c r="C2" s="109"/>
      <c r="D2" s="44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</row>
    <row r="3" spans="1:31" ht="20.25" customHeight="1">
      <c r="A3" s="6" t="s">
        <v>5</v>
      </c>
      <c r="B3" s="6"/>
      <c r="C3" s="6"/>
      <c r="D3" s="6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</row>
    <row r="4" spans="1:31" ht="20.25" customHeight="1">
      <c r="A4" s="110"/>
      <c r="B4" s="110"/>
      <c r="C4" s="42"/>
      <c r="D4" s="9" t="s">
        <v>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</row>
    <row r="5" spans="1:31" ht="25.5" customHeight="1">
      <c r="A5" s="111" t="s">
        <v>7</v>
      </c>
      <c r="B5" s="111"/>
      <c r="C5" s="111" t="s">
        <v>8</v>
      </c>
      <c r="D5" s="11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</row>
    <row r="6" spans="1:31" ht="25.5" customHeight="1">
      <c r="A6" s="137" t="s">
        <v>9</v>
      </c>
      <c r="B6" s="137" t="s">
        <v>10</v>
      </c>
      <c r="C6" s="137" t="s">
        <v>9</v>
      </c>
      <c r="D6" s="159" t="s">
        <v>10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</row>
    <row r="7" spans="1:31" ht="25.5" customHeight="1">
      <c r="A7" s="131" t="s">
        <v>11</v>
      </c>
      <c r="B7" s="125">
        <v>830.8353</v>
      </c>
      <c r="C7" s="131" t="s">
        <v>12</v>
      </c>
      <c r="D7" s="160">
        <v>308.6316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</row>
    <row r="8" spans="1:31" ht="25.5" customHeight="1">
      <c r="A8" s="131" t="s">
        <v>13</v>
      </c>
      <c r="B8" s="125">
        <v>0</v>
      </c>
      <c r="C8" s="131" t="s">
        <v>14</v>
      </c>
      <c r="D8" s="160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</row>
    <row r="9" spans="1:31" ht="25.5" customHeight="1">
      <c r="A9" s="131" t="s">
        <v>15</v>
      </c>
      <c r="B9" s="125">
        <v>0</v>
      </c>
      <c r="C9" s="131" t="s">
        <v>16</v>
      </c>
      <c r="D9" s="160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</row>
    <row r="10" spans="1:31" ht="25.5" customHeight="1">
      <c r="A10" s="131" t="s">
        <v>17</v>
      </c>
      <c r="B10" s="125">
        <v>0</v>
      </c>
      <c r="C10" s="131" t="s">
        <v>18</v>
      </c>
      <c r="D10" s="160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</row>
    <row r="11" spans="1:31" ht="25.5" customHeight="1">
      <c r="A11" s="131" t="s">
        <v>19</v>
      </c>
      <c r="B11" s="125">
        <v>0</v>
      </c>
      <c r="C11" s="131" t="s">
        <v>20</v>
      </c>
      <c r="D11" s="160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</row>
    <row r="12" spans="1:31" ht="25.5" customHeight="1">
      <c r="A12" s="131" t="s">
        <v>21</v>
      </c>
      <c r="B12" s="125">
        <v>0</v>
      </c>
      <c r="C12" s="121" t="s">
        <v>22</v>
      </c>
      <c r="D12" s="122">
        <v>9.45962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</row>
    <row r="13" spans="1:31" ht="25.5" customHeight="1">
      <c r="A13" s="131"/>
      <c r="B13" s="125"/>
      <c r="C13" s="121" t="s">
        <v>23</v>
      </c>
      <c r="D13" s="122">
        <v>57.984036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</row>
    <row r="14" spans="1:31" ht="25.5" customHeight="1">
      <c r="A14" s="131"/>
      <c r="B14" s="125"/>
      <c r="C14" s="121" t="s">
        <v>24</v>
      </c>
      <c r="D14" s="122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</row>
    <row r="15" spans="1:31" ht="25.5" customHeight="1">
      <c r="A15" s="131"/>
      <c r="B15" s="125"/>
      <c r="C15" s="121" t="s">
        <v>25</v>
      </c>
      <c r="D15" s="122">
        <v>40.523552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</row>
    <row r="16" spans="1:31" ht="25.5" customHeight="1">
      <c r="A16" s="131"/>
      <c r="B16" s="125"/>
      <c r="C16" s="121" t="s">
        <v>26</v>
      </c>
      <c r="D16" s="122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</row>
    <row r="17" spans="1:31" ht="25.5" customHeight="1">
      <c r="A17" s="131"/>
      <c r="B17" s="125"/>
      <c r="C17" s="121" t="s">
        <v>27</v>
      </c>
      <c r="D17" s="122">
        <v>49.274712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</row>
    <row r="18" spans="1:31" ht="25.5" customHeight="1">
      <c r="A18" s="131"/>
      <c r="B18" s="125"/>
      <c r="C18" s="121" t="s">
        <v>28</v>
      </c>
      <c r="D18" s="122">
        <v>326.176748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</row>
    <row r="19" spans="1:31" ht="25.5" customHeight="1">
      <c r="A19" s="131"/>
      <c r="B19" s="125"/>
      <c r="C19" s="121" t="s">
        <v>29</v>
      </c>
      <c r="D19" s="122">
        <v>4.31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</row>
    <row r="20" spans="1:31" ht="25.5" customHeight="1">
      <c r="A20" s="131"/>
      <c r="B20" s="125"/>
      <c r="C20" s="121" t="s">
        <v>30</v>
      </c>
      <c r="D20" s="122">
        <v>3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</row>
    <row r="21" spans="1:31" ht="25.5" customHeight="1">
      <c r="A21" s="131"/>
      <c r="B21" s="125"/>
      <c r="C21" s="121" t="s">
        <v>31</v>
      </c>
      <c r="D21" s="122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</row>
    <row r="22" spans="1:31" ht="25.5" customHeight="1">
      <c r="A22" s="131"/>
      <c r="B22" s="125"/>
      <c r="C22" s="121" t="s">
        <v>32</v>
      </c>
      <c r="D22" s="122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</row>
    <row r="23" spans="1:31" ht="25.5" customHeight="1">
      <c r="A23" s="131"/>
      <c r="B23" s="125"/>
      <c r="C23" s="121" t="s">
        <v>33</v>
      </c>
      <c r="D23" s="122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</row>
    <row r="24" spans="1:31" ht="25.5" customHeight="1">
      <c r="A24" s="131"/>
      <c r="B24" s="125"/>
      <c r="C24" s="121" t="s">
        <v>34</v>
      </c>
      <c r="D24" s="122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</row>
    <row r="25" spans="1:31" ht="25.5" customHeight="1">
      <c r="A25" s="131"/>
      <c r="B25" s="125"/>
      <c r="C25" s="121" t="s">
        <v>35</v>
      </c>
      <c r="D25" s="122">
        <v>31.474968</v>
      </c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</row>
    <row r="26" spans="1:31" ht="25.5" customHeight="1">
      <c r="A26" s="137" t="s">
        <v>36</v>
      </c>
      <c r="B26" s="135">
        <f>SUM(B7:B25)</f>
        <v>830.8353</v>
      </c>
      <c r="C26" s="137" t="s">
        <v>37</v>
      </c>
      <c r="D26" s="135">
        <v>830.8353</v>
      </c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</row>
    <row r="27" spans="1:31" ht="25.5" customHeight="1">
      <c r="A27" s="131" t="s">
        <v>38</v>
      </c>
      <c r="B27" s="125"/>
      <c r="C27" s="131" t="s">
        <v>39</v>
      </c>
      <c r="D27" s="125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ht="25.5" customHeight="1">
      <c r="A28" s="131" t="s">
        <v>40</v>
      </c>
      <c r="B28" s="125"/>
      <c r="C28" s="131" t="s">
        <v>41</v>
      </c>
      <c r="D28" s="125"/>
      <c r="E28" s="141"/>
      <c r="F28" s="141"/>
      <c r="G28" s="161" t="s">
        <v>42</v>
      </c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</row>
    <row r="29" spans="1:31" ht="25.5" customHeight="1">
      <c r="A29" s="131"/>
      <c r="B29" s="125"/>
      <c r="C29" s="131" t="s">
        <v>43</v>
      </c>
      <c r="D29" s="125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</row>
    <row r="30" spans="1:31" ht="25.5" customHeight="1">
      <c r="A30" s="131"/>
      <c r="B30" s="134"/>
      <c r="C30" s="131"/>
      <c r="D30" s="135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</row>
    <row r="31" spans="1:31" ht="25.5" customHeight="1">
      <c r="A31" s="137" t="s">
        <v>44</v>
      </c>
      <c r="B31" s="134">
        <v>830.8353</v>
      </c>
      <c r="C31" s="137" t="s">
        <v>45</v>
      </c>
      <c r="D31" s="135">
        <v>830.8353</v>
      </c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</row>
    <row r="32" spans="1:31" ht="20.25" customHeight="1">
      <c r="A32" s="138"/>
      <c r="B32" s="139"/>
      <c r="C32" s="140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workbookViewId="0" topLeftCell="A1">
      <selection activeCell="E8" sqref="E8:E70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50" t="s">
        <v>46</v>
      </c>
      <c r="B1" s="150"/>
      <c r="C1" s="150"/>
      <c r="D1" s="150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55"/>
      <c r="T2" s="156" t="s">
        <v>47</v>
      </c>
    </row>
    <row r="3" spans="1:20" ht="19.5" customHeight="1">
      <c r="A3" s="6" t="s">
        <v>48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5"/>
      <c r="G4" s="45"/>
      <c r="H4" s="45"/>
      <c r="I4" s="45"/>
      <c r="J4" s="89"/>
      <c r="K4" s="89"/>
      <c r="L4" s="89"/>
      <c r="M4" s="89"/>
      <c r="N4" s="89"/>
      <c r="O4" s="89"/>
      <c r="P4" s="89"/>
      <c r="Q4" s="89"/>
      <c r="R4" s="89"/>
      <c r="S4" s="34"/>
      <c r="T4" s="9" t="s">
        <v>6</v>
      </c>
    </row>
    <row r="5" spans="1:20" ht="19.5" customHeight="1">
      <c r="A5" s="10" t="s">
        <v>49</v>
      </c>
      <c r="B5" s="10"/>
      <c r="C5" s="10"/>
      <c r="D5" s="11"/>
      <c r="E5" s="12"/>
      <c r="F5" s="19" t="s">
        <v>50</v>
      </c>
      <c r="G5" s="13" t="s">
        <v>51</v>
      </c>
      <c r="H5" s="19" t="s">
        <v>52</v>
      </c>
      <c r="I5" s="19" t="s">
        <v>53</v>
      </c>
      <c r="J5" s="19" t="s">
        <v>54</v>
      </c>
      <c r="K5" s="19" t="s">
        <v>55</v>
      </c>
      <c r="L5" s="19"/>
      <c r="M5" s="93" t="s">
        <v>56</v>
      </c>
      <c r="N5" s="15" t="s">
        <v>57</v>
      </c>
      <c r="O5" s="151"/>
      <c r="P5" s="151"/>
      <c r="Q5" s="151"/>
      <c r="R5" s="151"/>
      <c r="S5" s="19" t="s">
        <v>58</v>
      </c>
      <c r="T5" s="19" t="s">
        <v>59</v>
      </c>
    </row>
    <row r="6" spans="1:20" ht="19.5" customHeight="1">
      <c r="A6" s="14" t="s">
        <v>60</v>
      </c>
      <c r="B6" s="14"/>
      <c r="C6" s="94"/>
      <c r="D6" s="18" t="s">
        <v>61</v>
      </c>
      <c r="E6" s="18" t="s">
        <v>62</v>
      </c>
      <c r="F6" s="19"/>
      <c r="G6" s="13"/>
      <c r="H6" s="19"/>
      <c r="I6" s="19"/>
      <c r="J6" s="19"/>
      <c r="K6" s="152" t="s">
        <v>63</v>
      </c>
      <c r="L6" s="19" t="s">
        <v>64</v>
      </c>
      <c r="M6" s="93"/>
      <c r="N6" s="19" t="s">
        <v>65</v>
      </c>
      <c r="O6" s="19" t="s">
        <v>66</v>
      </c>
      <c r="P6" s="19" t="s">
        <v>67</v>
      </c>
      <c r="Q6" s="19" t="s">
        <v>68</v>
      </c>
      <c r="R6" s="19" t="s">
        <v>69</v>
      </c>
      <c r="S6" s="19"/>
      <c r="T6" s="19"/>
    </row>
    <row r="7" spans="1:20" ht="30.75" customHeight="1">
      <c r="A7" s="21" t="s">
        <v>70</v>
      </c>
      <c r="B7" s="20" t="s">
        <v>71</v>
      </c>
      <c r="C7" s="22" t="s">
        <v>72</v>
      </c>
      <c r="D7" s="24"/>
      <c r="E7" s="24"/>
      <c r="F7" s="25"/>
      <c r="G7" s="26"/>
      <c r="H7" s="25"/>
      <c r="I7" s="25"/>
      <c r="J7" s="25"/>
      <c r="K7" s="153"/>
      <c r="L7" s="25"/>
      <c r="M7" s="154"/>
      <c r="N7" s="25"/>
      <c r="O7" s="25"/>
      <c r="P7" s="25"/>
      <c r="Q7" s="25"/>
      <c r="R7" s="25"/>
      <c r="S7" s="25"/>
      <c r="T7" s="25"/>
    </row>
    <row r="8" spans="1:20" ht="16.5" customHeight="1">
      <c r="A8" s="71" t="s">
        <v>73</v>
      </c>
      <c r="B8" s="71"/>
      <c r="C8" s="71" t="s">
        <v>74</v>
      </c>
      <c r="D8" s="86">
        <v>337310</v>
      </c>
      <c r="E8" s="71" t="s">
        <v>75</v>
      </c>
      <c r="F8" s="73">
        <f>G8+H8+I8+J8+K8+M8+N8</f>
        <v>308.63</v>
      </c>
      <c r="G8" s="28"/>
      <c r="H8" s="28">
        <v>308.63</v>
      </c>
      <c r="I8" s="28"/>
      <c r="J8" s="28"/>
      <c r="K8" s="28"/>
      <c r="L8" s="28"/>
      <c r="M8" s="28"/>
      <c r="N8" s="28">
        <f>O8+P8+Q8+R8</f>
        <v>0</v>
      </c>
      <c r="O8" s="28"/>
      <c r="P8" s="28"/>
      <c r="Q8" s="28"/>
      <c r="R8" s="28"/>
      <c r="S8" s="28"/>
      <c r="T8" s="157"/>
    </row>
    <row r="9" spans="1:20" ht="16.5" customHeight="1">
      <c r="A9" s="71" t="s">
        <v>76</v>
      </c>
      <c r="B9" s="71"/>
      <c r="C9" s="71" t="s">
        <v>74</v>
      </c>
      <c r="D9" s="86">
        <v>337310</v>
      </c>
      <c r="E9" s="71" t="s">
        <v>77</v>
      </c>
      <c r="F9" s="73">
        <f aca="true" t="shared" si="0" ref="F8:F70">G9+H9+I9+J9</f>
        <v>9.74</v>
      </c>
      <c r="G9" s="28"/>
      <c r="H9" s="28">
        <v>9.74</v>
      </c>
      <c r="I9" s="28"/>
      <c r="J9" s="28"/>
      <c r="K9" s="28"/>
      <c r="L9" s="28"/>
      <c r="M9" s="28"/>
      <c r="N9" s="28">
        <f aca="true" t="shared" si="1" ref="N9:N40">O9+P9+Q9+R9</f>
        <v>0</v>
      </c>
      <c r="O9" s="28"/>
      <c r="P9" s="28"/>
      <c r="Q9" s="28"/>
      <c r="R9" s="28"/>
      <c r="S9" s="28"/>
      <c r="T9" s="157"/>
    </row>
    <row r="10" spans="1:20" ht="16.5" customHeight="1">
      <c r="A10" s="71" t="s">
        <v>78</v>
      </c>
      <c r="B10" s="71"/>
      <c r="C10" s="71" t="s">
        <v>74</v>
      </c>
      <c r="D10" s="86">
        <v>337310</v>
      </c>
      <c r="E10" s="71" t="s">
        <v>79</v>
      </c>
      <c r="F10" s="73">
        <f t="shared" si="0"/>
        <v>8.74</v>
      </c>
      <c r="G10" s="28"/>
      <c r="H10" s="28">
        <v>8.74</v>
      </c>
      <c r="I10" s="28"/>
      <c r="J10" s="28"/>
      <c r="K10" s="28"/>
      <c r="L10" s="28"/>
      <c r="M10" s="28"/>
      <c r="N10" s="28">
        <f t="shared" si="1"/>
        <v>0</v>
      </c>
      <c r="O10" s="28"/>
      <c r="P10" s="28"/>
      <c r="Q10" s="28"/>
      <c r="R10" s="28"/>
      <c r="S10" s="28"/>
      <c r="T10" s="157"/>
    </row>
    <row r="11" spans="1:20" ht="16.5" customHeight="1">
      <c r="A11" s="71" t="s">
        <v>80</v>
      </c>
      <c r="B11" s="71"/>
      <c r="C11" s="71" t="s">
        <v>74</v>
      </c>
      <c r="D11" s="86">
        <v>337310</v>
      </c>
      <c r="E11" s="71" t="s">
        <v>81</v>
      </c>
      <c r="F11" s="73">
        <f t="shared" si="0"/>
        <v>1</v>
      </c>
      <c r="G11" s="28"/>
      <c r="H11" s="28">
        <v>1</v>
      </c>
      <c r="I11" s="28"/>
      <c r="J11" s="28"/>
      <c r="K11" s="28"/>
      <c r="L11" s="28"/>
      <c r="M11" s="28"/>
      <c r="N11" s="28">
        <f t="shared" si="1"/>
        <v>0</v>
      </c>
      <c r="O11" s="28"/>
      <c r="P11" s="28"/>
      <c r="Q11" s="28"/>
      <c r="R11" s="28"/>
      <c r="S11" s="28"/>
      <c r="T11" s="157"/>
    </row>
    <row r="12" spans="1:20" ht="16.5" customHeight="1">
      <c r="A12" s="71" t="s">
        <v>82</v>
      </c>
      <c r="B12" s="71"/>
      <c r="C12" s="71" t="s">
        <v>74</v>
      </c>
      <c r="D12" s="86">
        <v>337310</v>
      </c>
      <c r="E12" s="71" t="s">
        <v>83</v>
      </c>
      <c r="F12" s="73">
        <f t="shared" si="0"/>
        <v>1</v>
      </c>
      <c r="G12" s="28"/>
      <c r="H12" s="28">
        <v>1</v>
      </c>
      <c r="I12" s="28"/>
      <c r="J12" s="28"/>
      <c r="K12" s="28"/>
      <c r="L12" s="28"/>
      <c r="M12" s="28"/>
      <c r="N12" s="28">
        <f t="shared" si="1"/>
        <v>0</v>
      </c>
      <c r="O12" s="28"/>
      <c r="P12" s="28"/>
      <c r="Q12" s="28"/>
      <c r="R12" s="28"/>
      <c r="S12" s="28"/>
      <c r="T12" s="157"/>
    </row>
    <row r="13" spans="1:20" ht="16.5" customHeight="1">
      <c r="A13" s="71" t="s">
        <v>84</v>
      </c>
      <c r="B13" s="71"/>
      <c r="C13" s="71" t="s">
        <v>74</v>
      </c>
      <c r="D13" s="86">
        <v>337310</v>
      </c>
      <c r="E13" s="71" t="s">
        <v>85</v>
      </c>
      <c r="F13" s="73">
        <f t="shared" si="0"/>
        <v>1</v>
      </c>
      <c r="G13" s="28"/>
      <c r="H13" s="28">
        <v>1</v>
      </c>
      <c r="I13" s="28"/>
      <c r="J13" s="28"/>
      <c r="K13" s="28"/>
      <c r="L13" s="28"/>
      <c r="M13" s="28"/>
      <c r="N13" s="28">
        <f t="shared" si="1"/>
        <v>0</v>
      </c>
      <c r="O13" s="28"/>
      <c r="P13" s="28"/>
      <c r="Q13" s="28"/>
      <c r="R13" s="28"/>
      <c r="S13" s="28"/>
      <c r="T13" s="157"/>
    </row>
    <row r="14" spans="1:20" ht="16.5" customHeight="1">
      <c r="A14" s="71" t="s">
        <v>86</v>
      </c>
      <c r="B14" s="71"/>
      <c r="C14" s="71" t="s">
        <v>74</v>
      </c>
      <c r="D14" s="86">
        <v>337310</v>
      </c>
      <c r="E14" s="71" t="s">
        <v>87</v>
      </c>
      <c r="F14" s="73">
        <f t="shared" si="0"/>
        <v>197.62999999999997</v>
      </c>
      <c r="G14" s="28"/>
      <c r="H14" s="28">
        <v>197.62999999999997</v>
      </c>
      <c r="I14" s="28"/>
      <c r="J14" s="28"/>
      <c r="K14" s="28"/>
      <c r="L14" s="28"/>
      <c r="M14" s="28"/>
      <c r="N14" s="28">
        <f t="shared" si="1"/>
        <v>0</v>
      </c>
      <c r="O14" s="28"/>
      <c r="P14" s="28"/>
      <c r="Q14" s="28"/>
      <c r="R14" s="28"/>
      <c r="S14" s="28"/>
      <c r="T14" s="157"/>
    </row>
    <row r="15" spans="1:20" ht="16.5" customHeight="1">
      <c r="A15" s="71" t="s">
        <v>88</v>
      </c>
      <c r="B15" s="71"/>
      <c r="C15" s="71" t="s">
        <v>74</v>
      </c>
      <c r="D15" s="86">
        <v>337310</v>
      </c>
      <c r="E15" s="71" t="s">
        <v>79</v>
      </c>
      <c r="F15" s="73">
        <f t="shared" si="0"/>
        <v>146.9</v>
      </c>
      <c r="G15" s="28"/>
      <c r="H15" s="28">
        <v>146.9</v>
      </c>
      <c r="I15" s="28"/>
      <c r="J15" s="28"/>
      <c r="K15" s="28"/>
      <c r="L15" s="28"/>
      <c r="M15" s="28"/>
      <c r="N15" s="28">
        <f t="shared" si="1"/>
        <v>0</v>
      </c>
      <c r="O15" s="28"/>
      <c r="P15" s="28"/>
      <c r="Q15" s="28"/>
      <c r="R15" s="28"/>
      <c r="S15" s="28"/>
      <c r="T15" s="157"/>
    </row>
    <row r="16" spans="1:20" ht="16.5" customHeight="1">
      <c r="A16" s="71" t="s">
        <v>89</v>
      </c>
      <c r="B16" s="71"/>
      <c r="C16" s="71" t="s">
        <v>74</v>
      </c>
      <c r="D16" s="86">
        <v>337310</v>
      </c>
      <c r="E16" s="71" t="s">
        <v>90</v>
      </c>
      <c r="F16" s="73">
        <f t="shared" si="0"/>
        <v>11.5</v>
      </c>
      <c r="G16" s="28"/>
      <c r="H16" s="28">
        <v>11.5</v>
      </c>
      <c r="I16" s="28"/>
      <c r="J16" s="28"/>
      <c r="K16" s="28"/>
      <c r="L16" s="28"/>
      <c r="M16" s="28"/>
      <c r="N16" s="28">
        <f t="shared" si="1"/>
        <v>0</v>
      </c>
      <c r="O16" s="28"/>
      <c r="P16" s="28"/>
      <c r="Q16" s="28"/>
      <c r="R16" s="28"/>
      <c r="S16" s="28"/>
      <c r="T16" s="157"/>
    </row>
    <row r="17" spans="1:20" ht="16.5" customHeight="1">
      <c r="A17" s="71" t="s">
        <v>91</v>
      </c>
      <c r="B17" s="71"/>
      <c r="C17" s="71" t="s">
        <v>74</v>
      </c>
      <c r="D17" s="86">
        <v>337310</v>
      </c>
      <c r="E17" s="71" t="s">
        <v>92</v>
      </c>
      <c r="F17" s="73">
        <f t="shared" si="0"/>
        <v>16.12</v>
      </c>
      <c r="G17" s="28"/>
      <c r="H17" s="28">
        <v>16.12</v>
      </c>
      <c r="I17" s="28"/>
      <c r="J17" s="28"/>
      <c r="K17" s="28"/>
      <c r="L17" s="28"/>
      <c r="M17" s="28"/>
      <c r="N17" s="28">
        <f t="shared" si="1"/>
        <v>0</v>
      </c>
      <c r="O17" s="28"/>
      <c r="P17" s="28"/>
      <c r="Q17" s="28"/>
      <c r="R17" s="28"/>
      <c r="S17" s="28"/>
      <c r="T17" s="157"/>
    </row>
    <row r="18" spans="1:20" ht="16.5" customHeight="1">
      <c r="A18" s="71" t="s">
        <v>93</v>
      </c>
      <c r="B18" s="71"/>
      <c r="C18" s="71" t="s">
        <v>74</v>
      </c>
      <c r="D18" s="86">
        <v>337310</v>
      </c>
      <c r="E18" s="71" t="s">
        <v>94</v>
      </c>
      <c r="F18" s="73">
        <f t="shared" si="0"/>
        <v>23.11</v>
      </c>
      <c r="G18" s="28"/>
      <c r="H18" s="28">
        <v>23.11</v>
      </c>
      <c r="I18" s="28"/>
      <c r="J18" s="28"/>
      <c r="K18" s="28"/>
      <c r="L18" s="28"/>
      <c r="M18" s="28"/>
      <c r="N18" s="28">
        <f t="shared" si="1"/>
        <v>0</v>
      </c>
      <c r="O18" s="28"/>
      <c r="P18" s="28"/>
      <c r="Q18" s="28"/>
      <c r="R18" s="28"/>
      <c r="S18" s="28"/>
      <c r="T18" s="157"/>
    </row>
    <row r="19" spans="1:20" ht="16.5" customHeight="1">
      <c r="A19" s="71" t="s">
        <v>95</v>
      </c>
      <c r="B19" s="71"/>
      <c r="C19" s="71" t="s">
        <v>74</v>
      </c>
      <c r="D19" s="86">
        <v>337310</v>
      </c>
      <c r="E19" s="71" t="s">
        <v>96</v>
      </c>
      <c r="F19" s="73">
        <f t="shared" si="0"/>
        <v>37.82</v>
      </c>
      <c r="G19" s="28"/>
      <c r="H19" s="28">
        <v>37.82</v>
      </c>
      <c r="I19" s="28"/>
      <c r="J19" s="28"/>
      <c r="K19" s="28"/>
      <c r="L19" s="28"/>
      <c r="M19" s="28"/>
      <c r="N19" s="28">
        <f t="shared" si="1"/>
        <v>0</v>
      </c>
      <c r="O19" s="28"/>
      <c r="P19" s="28"/>
      <c r="Q19" s="28"/>
      <c r="R19" s="28"/>
      <c r="S19" s="28"/>
      <c r="T19" s="157"/>
    </row>
    <row r="20" spans="1:20" ht="16.5" customHeight="1">
      <c r="A20" s="71" t="s">
        <v>97</v>
      </c>
      <c r="B20" s="71"/>
      <c r="C20" s="71" t="s">
        <v>74</v>
      </c>
      <c r="D20" s="86">
        <v>337310</v>
      </c>
      <c r="E20" s="71" t="s">
        <v>79</v>
      </c>
      <c r="F20" s="73">
        <f t="shared" si="0"/>
        <v>12.22</v>
      </c>
      <c r="G20" s="28"/>
      <c r="H20" s="28">
        <v>12.22</v>
      </c>
      <c r="I20" s="28"/>
      <c r="J20" s="28"/>
      <c r="K20" s="28"/>
      <c r="L20" s="28"/>
      <c r="M20" s="28"/>
      <c r="N20" s="28">
        <f t="shared" si="1"/>
        <v>0</v>
      </c>
      <c r="O20" s="28"/>
      <c r="P20" s="28"/>
      <c r="Q20" s="28"/>
      <c r="R20" s="28"/>
      <c r="S20" s="28"/>
      <c r="T20" s="157"/>
    </row>
    <row r="21" spans="1:20" ht="16.5" customHeight="1">
      <c r="A21" s="71" t="s">
        <v>98</v>
      </c>
      <c r="B21" s="71"/>
      <c r="C21" s="71" t="s">
        <v>74</v>
      </c>
      <c r="D21" s="86">
        <v>337310</v>
      </c>
      <c r="E21" s="71" t="s">
        <v>94</v>
      </c>
      <c r="F21" s="73">
        <f t="shared" si="0"/>
        <v>25.6</v>
      </c>
      <c r="G21" s="28"/>
      <c r="H21" s="28">
        <v>25.6</v>
      </c>
      <c r="I21" s="28"/>
      <c r="J21" s="28"/>
      <c r="K21" s="28"/>
      <c r="L21" s="28"/>
      <c r="M21" s="28"/>
      <c r="N21" s="28">
        <f t="shared" si="1"/>
        <v>0</v>
      </c>
      <c r="O21" s="28"/>
      <c r="P21" s="28"/>
      <c r="Q21" s="28"/>
      <c r="R21" s="28"/>
      <c r="S21" s="28"/>
      <c r="T21" s="157"/>
    </row>
    <row r="22" spans="1:20" ht="16.5" customHeight="1">
      <c r="A22" s="71" t="s">
        <v>99</v>
      </c>
      <c r="B22" s="71"/>
      <c r="C22" s="71" t="s">
        <v>74</v>
      </c>
      <c r="D22" s="86">
        <v>337310</v>
      </c>
      <c r="E22" s="71" t="s">
        <v>100</v>
      </c>
      <c r="F22" s="73">
        <f t="shared" si="0"/>
        <v>43.72</v>
      </c>
      <c r="G22" s="28"/>
      <c r="H22" s="28">
        <v>43.72</v>
      </c>
      <c r="I22" s="28"/>
      <c r="J22" s="28"/>
      <c r="K22" s="28"/>
      <c r="L22" s="28"/>
      <c r="M22" s="28"/>
      <c r="N22" s="28">
        <f t="shared" si="1"/>
        <v>0</v>
      </c>
      <c r="O22" s="28"/>
      <c r="P22" s="28"/>
      <c r="Q22" s="28"/>
      <c r="R22" s="28"/>
      <c r="S22" s="28"/>
      <c r="T22" s="157"/>
    </row>
    <row r="23" spans="1:20" ht="16.5" customHeight="1">
      <c r="A23" s="71" t="s">
        <v>101</v>
      </c>
      <c r="B23" s="71"/>
      <c r="C23" s="71" t="s">
        <v>74</v>
      </c>
      <c r="D23" s="86">
        <v>337310</v>
      </c>
      <c r="E23" s="71" t="s">
        <v>79</v>
      </c>
      <c r="F23" s="73">
        <f t="shared" si="0"/>
        <v>42.72</v>
      </c>
      <c r="G23" s="28"/>
      <c r="H23" s="28">
        <v>42.72</v>
      </c>
      <c r="I23" s="28"/>
      <c r="J23" s="28"/>
      <c r="K23" s="28"/>
      <c r="L23" s="28"/>
      <c r="M23" s="28"/>
      <c r="N23" s="28">
        <f t="shared" si="1"/>
        <v>0</v>
      </c>
      <c r="O23" s="28"/>
      <c r="P23" s="28"/>
      <c r="Q23" s="28"/>
      <c r="R23" s="28"/>
      <c r="S23" s="28"/>
      <c r="T23" s="157"/>
    </row>
    <row r="24" spans="1:20" ht="16.5" customHeight="1">
      <c r="A24" s="71" t="s">
        <v>102</v>
      </c>
      <c r="B24" s="71"/>
      <c r="C24" s="71" t="s">
        <v>74</v>
      </c>
      <c r="D24" s="86">
        <v>337310</v>
      </c>
      <c r="E24" s="71" t="s">
        <v>103</v>
      </c>
      <c r="F24" s="73">
        <f t="shared" si="0"/>
        <v>1</v>
      </c>
      <c r="G24" s="28"/>
      <c r="H24" s="28">
        <v>1</v>
      </c>
      <c r="I24" s="28"/>
      <c r="J24" s="28"/>
      <c r="K24" s="28"/>
      <c r="L24" s="28"/>
      <c r="M24" s="28"/>
      <c r="N24" s="28">
        <f t="shared" si="1"/>
        <v>0</v>
      </c>
      <c r="O24" s="28"/>
      <c r="P24" s="28"/>
      <c r="Q24" s="28"/>
      <c r="R24" s="28"/>
      <c r="S24" s="28"/>
      <c r="T24" s="157"/>
    </row>
    <row r="25" spans="1:20" ht="16.5" customHeight="1">
      <c r="A25" s="71" t="s">
        <v>104</v>
      </c>
      <c r="B25" s="71"/>
      <c r="C25" s="71" t="s">
        <v>74</v>
      </c>
      <c r="D25" s="86">
        <v>337310</v>
      </c>
      <c r="E25" s="71" t="s">
        <v>105</v>
      </c>
      <c r="F25" s="73">
        <f t="shared" si="0"/>
        <v>18.73</v>
      </c>
      <c r="G25" s="28"/>
      <c r="H25" s="28">
        <v>18.73</v>
      </c>
      <c r="I25" s="28"/>
      <c r="J25" s="28"/>
      <c r="K25" s="28"/>
      <c r="L25" s="28"/>
      <c r="M25" s="28"/>
      <c r="N25" s="28">
        <f t="shared" si="1"/>
        <v>0</v>
      </c>
      <c r="O25" s="28"/>
      <c r="P25" s="28"/>
      <c r="Q25" s="28"/>
      <c r="R25" s="28"/>
      <c r="S25" s="28"/>
      <c r="T25" s="157"/>
    </row>
    <row r="26" spans="1:20" ht="16.5" customHeight="1">
      <c r="A26" s="71" t="s">
        <v>106</v>
      </c>
      <c r="B26" s="71"/>
      <c r="C26" s="71" t="s">
        <v>74</v>
      </c>
      <c r="D26" s="86">
        <v>337310</v>
      </c>
      <c r="E26" s="71" t="s">
        <v>79</v>
      </c>
      <c r="F26" s="73">
        <f t="shared" si="0"/>
        <v>18.73</v>
      </c>
      <c r="G26" s="28"/>
      <c r="H26" s="28">
        <v>18.73</v>
      </c>
      <c r="I26" s="28"/>
      <c r="J26" s="28"/>
      <c r="K26" s="28"/>
      <c r="L26" s="28"/>
      <c r="M26" s="28"/>
      <c r="N26" s="28">
        <f t="shared" si="1"/>
        <v>0</v>
      </c>
      <c r="O26" s="28"/>
      <c r="P26" s="28"/>
      <c r="Q26" s="28"/>
      <c r="R26" s="28"/>
      <c r="S26" s="28"/>
      <c r="T26" s="28"/>
    </row>
    <row r="27" spans="1:20" ht="16.5" customHeight="1">
      <c r="A27" s="71" t="s">
        <v>107</v>
      </c>
      <c r="B27" s="71"/>
      <c r="C27" s="71" t="s">
        <v>74</v>
      </c>
      <c r="D27" s="86">
        <v>337310</v>
      </c>
      <c r="E27" s="71" t="s">
        <v>108</v>
      </c>
      <c r="F27" s="73">
        <f t="shared" si="0"/>
        <v>9.46</v>
      </c>
      <c r="G27" s="86"/>
      <c r="H27" s="86">
        <v>9.46</v>
      </c>
      <c r="I27" s="86"/>
      <c r="J27" s="86"/>
      <c r="K27" s="86"/>
      <c r="L27" s="86"/>
      <c r="M27" s="86"/>
      <c r="N27" s="28">
        <f t="shared" si="1"/>
        <v>0</v>
      </c>
      <c r="O27" s="86"/>
      <c r="P27" s="86"/>
      <c r="Q27" s="86"/>
      <c r="R27" s="86"/>
      <c r="S27" s="86"/>
      <c r="T27" s="86"/>
    </row>
    <row r="28" spans="1:20" ht="16.5" customHeight="1">
      <c r="A28" s="71" t="s">
        <v>109</v>
      </c>
      <c r="B28" s="71"/>
      <c r="C28" s="71" t="s">
        <v>74</v>
      </c>
      <c r="D28" s="86">
        <v>337310</v>
      </c>
      <c r="E28" s="71" t="s">
        <v>110</v>
      </c>
      <c r="F28" s="73">
        <f t="shared" si="0"/>
        <v>3.08</v>
      </c>
      <c r="G28" s="86"/>
      <c r="H28" s="86">
        <v>3.08</v>
      </c>
      <c r="I28" s="86"/>
      <c r="J28" s="86"/>
      <c r="K28" s="86"/>
      <c r="L28" s="86"/>
      <c r="M28" s="86"/>
      <c r="N28" s="28">
        <f t="shared" si="1"/>
        <v>0</v>
      </c>
      <c r="O28" s="86"/>
      <c r="P28" s="86"/>
      <c r="Q28" s="86"/>
      <c r="R28" s="86"/>
      <c r="S28" s="86"/>
      <c r="T28" s="86"/>
    </row>
    <row r="29" spans="1:20" ht="16.5" customHeight="1">
      <c r="A29" s="71">
        <v>2070101</v>
      </c>
      <c r="B29" s="71"/>
      <c r="C29" s="71"/>
      <c r="D29" s="86">
        <v>337310</v>
      </c>
      <c r="E29" s="71" t="s">
        <v>79</v>
      </c>
      <c r="F29" s="73">
        <f t="shared" si="0"/>
        <v>1.08</v>
      </c>
      <c r="G29" s="86"/>
      <c r="H29" s="86">
        <v>1.08</v>
      </c>
      <c r="I29" s="86"/>
      <c r="J29" s="86"/>
      <c r="K29" s="86"/>
      <c r="L29" s="86"/>
      <c r="M29" s="86"/>
      <c r="N29" s="28">
        <f t="shared" si="1"/>
        <v>0</v>
      </c>
      <c r="O29" s="86"/>
      <c r="P29" s="86"/>
      <c r="Q29" s="86"/>
      <c r="R29" s="86"/>
      <c r="S29" s="86"/>
      <c r="T29" s="86"/>
    </row>
    <row r="30" spans="1:20" ht="16.5" customHeight="1">
      <c r="A30" s="71" t="s">
        <v>111</v>
      </c>
      <c r="B30" s="71"/>
      <c r="C30" s="71" t="s">
        <v>74</v>
      </c>
      <c r="D30" s="86">
        <v>337310</v>
      </c>
      <c r="E30" s="71" t="s">
        <v>112</v>
      </c>
      <c r="F30" s="73">
        <f t="shared" si="0"/>
        <v>2</v>
      </c>
      <c r="G30" s="86"/>
      <c r="H30" s="86">
        <v>2</v>
      </c>
      <c r="I30" s="86"/>
      <c r="J30" s="86"/>
      <c r="K30" s="86"/>
      <c r="L30" s="86"/>
      <c r="M30" s="86"/>
      <c r="N30" s="28">
        <f t="shared" si="1"/>
        <v>0</v>
      </c>
      <c r="O30" s="86"/>
      <c r="P30" s="86"/>
      <c r="Q30" s="86"/>
      <c r="R30" s="86"/>
      <c r="S30" s="86"/>
      <c r="T30" s="86"/>
    </row>
    <row r="31" spans="1:20" ht="16.5" customHeight="1">
      <c r="A31" s="71" t="s">
        <v>113</v>
      </c>
      <c r="B31" s="71"/>
      <c r="C31" s="71" t="s">
        <v>74</v>
      </c>
      <c r="D31" s="86">
        <v>337310</v>
      </c>
      <c r="E31" s="71" t="s">
        <v>114</v>
      </c>
      <c r="F31" s="73">
        <f t="shared" si="0"/>
        <v>6.38</v>
      </c>
      <c r="G31" s="86"/>
      <c r="H31" s="86">
        <v>6.38</v>
      </c>
      <c r="I31" s="86"/>
      <c r="J31" s="86"/>
      <c r="K31" s="86"/>
      <c r="L31" s="86"/>
      <c r="M31" s="86"/>
      <c r="N31" s="28">
        <f t="shared" si="1"/>
        <v>0</v>
      </c>
      <c r="O31" s="86"/>
      <c r="P31" s="86"/>
      <c r="Q31" s="86"/>
      <c r="R31" s="86"/>
      <c r="S31" s="86"/>
      <c r="T31" s="86"/>
    </row>
    <row r="32" spans="1:20" ht="16.5" customHeight="1">
      <c r="A32" s="71" t="s">
        <v>115</v>
      </c>
      <c r="B32" s="71"/>
      <c r="C32" s="71" t="s">
        <v>74</v>
      </c>
      <c r="D32" s="86">
        <v>337310</v>
      </c>
      <c r="E32" s="71" t="s">
        <v>116</v>
      </c>
      <c r="F32" s="73">
        <f t="shared" si="0"/>
        <v>6.38</v>
      </c>
      <c r="G32" s="86"/>
      <c r="H32" s="86">
        <v>6.38</v>
      </c>
      <c r="I32" s="86"/>
      <c r="J32" s="86"/>
      <c r="K32" s="86"/>
      <c r="L32" s="86"/>
      <c r="M32" s="86"/>
      <c r="N32" s="28">
        <f t="shared" si="1"/>
        <v>0</v>
      </c>
      <c r="O32" s="86"/>
      <c r="P32" s="86"/>
      <c r="Q32" s="86"/>
      <c r="R32" s="86"/>
      <c r="S32" s="86"/>
      <c r="T32" s="86"/>
    </row>
    <row r="33" spans="1:20" ht="16.5" customHeight="1">
      <c r="A33" s="71" t="s">
        <v>117</v>
      </c>
      <c r="B33" s="71"/>
      <c r="C33" s="71" t="s">
        <v>74</v>
      </c>
      <c r="D33" s="86">
        <v>337310</v>
      </c>
      <c r="E33" s="71" t="s">
        <v>118</v>
      </c>
      <c r="F33" s="73">
        <f t="shared" si="0"/>
        <v>57.98</v>
      </c>
      <c r="G33" s="86"/>
      <c r="H33" s="86">
        <v>57.98</v>
      </c>
      <c r="I33" s="86"/>
      <c r="J33" s="86"/>
      <c r="K33" s="86"/>
      <c r="L33" s="86"/>
      <c r="M33" s="86"/>
      <c r="N33" s="28">
        <f t="shared" si="1"/>
        <v>0</v>
      </c>
      <c r="O33" s="86"/>
      <c r="P33" s="86"/>
      <c r="Q33" s="86"/>
      <c r="R33" s="86"/>
      <c r="S33" s="86"/>
      <c r="T33" s="86"/>
    </row>
    <row r="34" spans="1:20" ht="16.5" customHeight="1">
      <c r="A34" s="71" t="s">
        <v>119</v>
      </c>
      <c r="B34" s="71"/>
      <c r="C34" s="71" t="s">
        <v>74</v>
      </c>
      <c r="D34" s="86">
        <v>337310</v>
      </c>
      <c r="E34" s="71" t="s">
        <v>120</v>
      </c>
      <c r="F34" s="73">
        <f t="shared" si="0"/>
        <v>2.29</v>
      </c>
      <c r="G34" s="86"/>
      <c r="H34" s="86">
        <v>2.29</v>
      </c>
      <c r="I34" s="86"/>
      <c r="J34" s="86"/>
      <c r="K34" s="86"/>
      <c r="L34" s="86"/>
      <c r="M34" s="86"/>
      <c r="N34" s="28">
        <f t="shared" si="1"/>
        <v>0</v>
      </c>
      <c r="O34" s="86"/>
      <c r="P34" s="86"/>
      <c r="Q34" s="86"/>
      <c r="R34" s="86"/>
      <c r="S34" s="86"/>
      <c r="T34" s="86"/>
    </row>
    <row r="35" spans="1:20" ht="16.5" customHeight="1">
      <c r="A35" s="71" t="s">
        <v>121</v>
      </c>
      <c r="B35" s="71"/>
      <c r="C35" s="71" t="s">
        <v>74</v>
      </c>
      <c r="D35" s="86">
        <v>337310</v>
      </c>
      <c r="E35" s="71" t="s">
        <v>122</v>
      </c>
      <c r="F35" s="73">
        <f t="shared" si="0"/>
        <v>0.75</v>
      </c>
      <c r="G35" s="86"/>
      <c r="H35" s="86">
        <v>0.75</v>
      </c>
      <c r="I35" s="86"/>
      <c r="J35" s="86"/>
      <c r="K35" s="86"/>
      <c r="L35" s="86"/>
      <c r="M35" s="86"/>
      <c r="N35" s="28">
        <f t="shared" si="1"/>
        <v>0</v>
      </c>
      <c r="O35" s="86"/>
      <c r="P35" s="86"/>
      <c r="Q35" s="86"/>
      <c r="R35" s="86"/>
      <c r="S35" s="86"/>
      <c r="T35" s="86"/>
    </row>
    <row r="36" spans="1:20" ht="16.5" customHeight="1">
      <c r="A36" s="71" t="s">
        <v>123</v>
      </c>
      <c r="B36" s="71"/>
      <c r="C36" s="71" t="s">
        <v>74</v>
      </c>
      <c r="D36" s="86">
        <v>337310</v>
      </c>
      <c r="E36" s="71" t="s">
        <v>124</v>
      </c>
      <c r="F36" s="73">
        <f t="shared" si="0"/>
        <v>0.75</v>
      </c>
      <c r="G36" s="86"/>
      <c r="H36" s="86">
        <v>0.75</v>
      </c>
      <c r="I36" s="86"/>
      <c r="J36" s="86"/>
      <c r="K36" s="86"/>
      <c r="L36" s="86"/>
      <c r="M36" s="86"/>
      <c r="N36" s="28">
        <f t="shared" si="1"/>
        <v>0</v>
      </c>
      <c r="O36" s="86"/>
      <c r="P36" s="86"/>
      <c r="Q36" s="86"/>
      <c r="R36" s="86"/>
      <c r="S36" s="86"/>
      <c r="T36" s="86"/>
    </row>
    <row r="37" spans="1:20" ht="16.5" customHeight="1">
      <c r="A37" s="71" t="s">
        <v>125</v>
      </c>
      <c r="B37" s="71"/>
      <c r="C37" s="71" t="s">
        <v>74</v>
      </c>
      <c r="D37" s="86">
        <v>337310</v>
      </c>
      <c r="E37" s="71" t="s">
        <v>126</v>
      </c>
      <c r="F37" s="73">
        <f t="shared" si="0"/>
        <v>0.79</v>
      </c>
      <c r="G37" s="86"/>
      <c r="H37" s="86">
        <v>0.79</v>
      </c>
      <c r="I37" s="86"/>
      <c r="J37" s="86"/>
      <c r="K37" s="86"/>
      <c r="L37" s="86"/>
      <c r="M37" s="86"/>
      <c r="N37" s="28">
        <f t="shared" si="1"/>
        <v>0</v>
      </c>
      <c r="O37" s="86"/>
      <c r="P37" s="86"/>
      <c r="Q37" s="86"/>
      <c r="R37" s="86"/>
      <c r="S37" s="86"/>
      <c r="T37" s="86"/>
    </row>
    <row r="38" spans="1:20" ht="16.5" customHeight="1">
      <c r="A38" s="71" t="s">
        <v>127</v>
      </c>
      <c r="B38" s="71"/>
      <c r="C38" s="71" t="s">
        <v>74</v>
      </c>
      <c r="D38" s="86">
        <v>337310</v>
      </c>
      <c r="E38" s="71" t="s">
        <v>128</v>
      </c>
      <c r="F38" s="73">
        <f t="shared" si="0"/>
        <v>55.69</v>
      </c>
      <c r="G38" s="86"/>
      <c r="H38" s="86">
        <v>55.69</v>
      </c>
      <c r="I38" s="86"/>
      <c r="J38" s="86"/>
      <c r="K38" s="86"/>
      <c r="L38" s="86"/>
      <c r="M38" s="86"/>
      <c r="N38" s="28">
        <f t="shared" si="1"/>
        <v>0</v>
      </c>
      <c r="O38" s="86"/>
      <c r="P38" s="86"/>
      <c r="Q38" s="86"/>
      <c r="R38" s="86"/>
      <c r="S38" s="86"/>
      <c r="T38" s="86"/>
    </row>
    <row r="39" spans="1:20" ht="16.5" customHeight="1">
      <c r="A39" s="71">
        <v>2080505</v>
      </c>
      <c r="B39" s="71"/>
      <c r="C39" s="71" t="s">
        <v>74</v>
      </c>
      <c r="D39" s="86">
        <v>337310</v>
      </c>
      <c r="E39" s="71" t="s">
        <v>129</v>
      </c>
      <c r="F39" s="73">
        <f t="shared" si="0"/>
        <v>52.46</v>
      </c>
      <c r="G39" s="86"/>
      <c r="H39" s="86">
        <v>52.46</v>
      </c>
      <c r="I39" s="86"/>
      <c r="J39" s="86"/>
      <c r="K39" s="86"/>
      <c r="L39" s="86"/>
      <c r="M39" s="86"/>
      <c r="N39" s="28">
        <f t="shared" si="1"/>
        <v>0</v>
      </c>
      <c r="O39" s="86"/>
      <c r="P39" s="86"/>
      <c r="Q39" s="86"/>
      <c r="R39" s="86"/>
      <c r="S39" s="86"/>
      <c r="T39" s="86"/>
    </row>
    <row r="40" spans="1:20" ht="16.5" customHeight="1">
      <c r="A40" s="71" t="s">
        <v>130</v>
      </c>
      <c r="B40" s="71"/>
      <c r="C40" s="71" t="s">
        <v>74</v>
      </c>
      <c r="D40" s="86">
        <v>337310</v>
      </c>
      <c r="E40" s="71" t="s">
        <v>131</v>
      </c>
      <c r="F40" s="73">
        <f t="shared" si="0"/>
        <v>3.23</v>
      </c>
      <c r="G40" s="86"/>
      <c r="H40" s="86">
        <v>3.23</v>
      </c>
      <c r="I40" s="86"/>
      <c r="J40" s="86"/>
      <c r="K40" s="86"/>
      <c r="L40" s="86"/>
      <c r="M40" s="86"/>
      <c r="N40" s="28">
        <f t="shared" si="1"/>
        <v>0</v>
      </c>
      <c r="O40" s="86"/>
      <c r="P40" s="86"/>
      <c r="Q40" s="86"/>
      <c r="R40" s="86"/>
      <c r="S40" s="86"/>
      <c r="T40" s="86"/>
    </row>
    <row r="41" spans="1:20" ht="16.5" customHeight="1">
      <c r="A41" s="71" t="s">
        <v>132</v>
      </c>
      <c r="B41" s="71"/>
      <c r="C41" s="71" t="s">
        <v>74</v>
      </c>
      <c r="D41" s="86">
        <v>337310</v>
      </c>
      <c r="E41" s="71" t="s">
        <v>133</v>
      </c>
      <c r="F41" s="73">
        <f t="shared" si="0"/>
        <v>40.52</v>
      </c>
      <c r="G41" s="86"/>
      <c r="H41" s="86">
        <v>40.52</v>
      </c>
      <c r="I41" s="86"/>
      <c r="J41" s="86"/>
      <c r="K41" s="86"/>
      <c r="L41" s="86"/>
      <c r="M41" s="86"/>
      <c r="N41" s="28">
        <f aca="true" t="shared" si="2" ref="N41:N70">O41+P41+Q41+R41</f>
        <v>0</v>
      </c>
      <c r="O41" s="86"/>
      <c r="P41" s="86"/>
      <c r="Q41" s="86"/>
      <c r="R41" s="86"/>
      <c r="S41" s="86"/>
      <c r="T41" s="86"/>
    </row>
    <row r="42" spans="1:20" ht="16.5" customHeight="1">
      <c r="A42" s="71">
        <v>21001</v>
      </c>
      <c r="B42" s="71"/>
      <c r="C42" s="71" t="s">
        <v>74</v>
      </c>
      <c r="D42" s="86">
        <v>337310</v>
      </c>
      <c r="E42" s="71" t="s">
        <v>134</v>
      </c>
      <c r="F42" s="73">
        <f t="shared" si="0"/>
        <v>40.52</v>
      </c>
      <c r="G42" s="86"/>
      <c r="H42" s="86">
        <v>40.52</v>
      </c>
      <c r="I42" s="86"/>
      <c r="J42" s="86"/>
      <c r="K42" s="86"/>
      <c r="L42" s="86"/>
      <c r="M42" s="86"/>
      <c r="N42" s="28">
        <f t="shared" si="2"/>
        <v>0</v>
      </c>
      <c r="O42" s="86"/>
      <c r="P42" s="86"/>
      <c r="Q42" s="86"/>
      <c r="R42" s="86"/>
      <c r="S42" s="86"/>
      <c r="T42" s="86"/>
    </row>
    <row r="43" spans="1:20" ht="16.5" customHeight="1">
      <c r="A43" s="71">
        <v>2100101</v>
      </c>
      <c r="B43" s="71"/>
      <c r="C43" s="71" t="s">
        <v>74</v>
      </c>
      <c r="D43" s="86">
        <v>337310</v>
      </c>
      <c r="E43" s="71" t="s">
        <v>135</v>
      </c>
      <c r="F43" s="73">
        <f t="shared" si="0"/>
        <v>2.3</v>
      </c>
      <c r="G43" s="86"/>
      <c r="H43" s="86">
        <v>2.3</v>
      </c>
      <c r="I43" s="86"/>
      <c r="J43" s="86"/>
      <c r="K43" s="86"/>
      <c r="L43" s="86"/>
      <c r="M43" s="86"/>
      <c r="N43" s="28">
        <f t="shared" si="2"/>
        <v>0</v>
      </c>
      <c r="O43" s="86"/>
      <c r="P43" s="86"/>
      <c r="Q43" s="86"/>
      <c r="R43" s="86"/>
      <c r="S43" s="86"/>
      <c r="T43" s="86"/>
    </row>
    <row r="44" spans="1:20" ht="16.5" customHeight="1">
      <c r="A44" s="71" t="s">
        <v>136</v>
      </c>
      <c r="B44" s="71"/>
      <c r="C44" s="71"/>
      <c r="D44" s="86">
        <v>337310</v>
      </c>
      <c r="E44" s="71" t="s">
        <v>94</v>
      </c>
      <c r="F44" s="73">
        <f t="shared" si="0"/>
        <v>11.41</v>
      </c>
      <c r="G44" s="86"/>
      <c r="H44" s="86">
        <v>11.41</v>
      </c>
      <c r="I44" s="86"/>
      <c r="J44" s="86"/>
      <c r="K44" s="86"/>
      <c r="L44" s="86"/>
      <c r="M44" s="86"/>
      <c r="N44" s="28">
        <f t="shared" si="2"/>
        <v>0</v>
      </c>
      <c r="O44" s="86"/>
      <c r="P44" s="86"/>
      <c r="Q44" s="86"/>
      <c r="R44" s="86"/>
      <c r="S44" s="86"/>
      <c r="T44" s="86"/>
    </row>
    <row r="45" spans="1:20" ht="16.5" customHeight="1">
      <c r="A45" s="71" t="s">
        <v>137</v>
      </c>
      <c r="B45" s="71"/>
      <c r="C45" s="71"/>
      <c r="D45" s="86">
        <v>337310</v>
      </c>
      <c r="E45" s="71" t="s">
        <v>135</v>
      </c>
      <c r="F45" s="73">
        <f t="shared" si="0"/>
        <v>14.959999999999999</v>
      </c>
      <c r="G45" s="86"/>
      <c r="H45" s="86">
        <v>14.96</v>
      </c>
      <c r="I45" s="86"/>
      <c r="J45" s="86"/>
      <c r="K45" s="86"/>
      <c r="L45" s="86"/>
      <c r="M45" s="86"/>
      <c r="N45" s="28">
        <f t="shared" si="2"/>
        <v>0</v>
      </c>
      <c r="O45" s="86"/>
      <c r="P45" s="86"/>
      <c r="Q45" s="86"/>
      <c r="R45" s="86"/>
      <c r="S45" s="86"/>
      <c r="T45" s="86"/>
    </row>
    <row r="46" spans="1:20" ht="16.5" customHeight="1">
      <c r="A46" s="71" t="s">
        <v>138</v>
      </c>
      <c r="B46" s="71"/>
      <c r="C46" s="71"/>
      <c r="D46" s="86">
        <v>337310</v>
      </c>
      <c r="E46" s="71" t="s">
        <v>139</v>
      </c>
      <c r="F46" s="73">
        <f t="shared" si="0"/>
        <v>9.11</v>
      </c>
      <c r="G46" s="86"/>
      <c r="H46" s="86">
        <v>9.11</v>
      </c>
      <c r="I46" s="86"/>
      <c r="J46" s="86"/>
      <c r="K46" s="86"/>
      <c r="L46" s="86"/>
      <c r="M46" s="86"/>
      <c r="N46" s="28">
        <f t="shared" si="2"/>
        <v>0</v>
      </c>
      <c r="O46" s="86"/>
      <c r="P46" s="86"/>
      <c r="Q46" s="86"/>
      <c r="R46" s="86"/>
      <c r="S46" s="86"/>
      <c r="T46" s="86"/>
    </row>
    <row r="47" spans="1:20" ht="16.5" customHeight="1">
      <c r="A47" s="71" t="s">
        <v>140</v>
      </c>
      <c r="B47" s="71"/>
      <c r="C47" s="71"/>
      <c r="D47" s="86">
        <v>337310</v>
      </c>
      <c r="E47" s="71" t="s">
        <v>141</v>
      </c>
      <c r="F47" s="73">
        <f t="shared" si="0"/>
        <v>2.74</v>
      </c>
      <c r="G47" s="86"/>
      <c r="H47" s="86">
        <v>2.74</v>
      </c>
      <c r="I47" s="86"/>
      <c r="J47" s="86"/>
      <c r="K47" s="86"/>
      <c r="L47" s="86"/>
      <c r="M47" s="86"/>
      <c r="N47" s="28">
        <f t="shared" si="2"/>
        <v>0</v>
      </c>
      <c r="O47" s="86"/>
      <c r="P47" s="86"/>
      <c r="Q47" s="86"/>
      <c r="R47" s="86"/>
      <c r="S47" s="86"/>
      <c r="T47" s="86"/>
    </row>
    <row r="48" spans="1:20" ht="16.5" customHeight="1">
      <c r="A48" s="71" t="s">
        <v>142</v>
      </c>
      <c r="B48" s="71"/>
      <c r="C48" s="71" t="s">
        <v>74</v>
      </c>
      <c r="D48" s="86">
        <v>337310</v>
      </c>
      <c r="E48" s="71" t="s">
        <v>143</v>
      </c>
      <c r="F48" s="73">
        <f t="shared" si="0"/>
        <v>49.269999999999996</v>
      </c>
      <c r="G48" s="86"/>
      <c r="H48" s="86">
        <v>49.27</v>
      </c>
      <c r="I48" s="86"/>
      <c r="J48" s="86"/>
      <c r="K48" s="86"/>
      <c r="L48" s="86"/>
      <c r="M48" s="86"/>
      <c r="N48" s="28">
        <f t="shared" si="2"/>
        <v>0</v>
      </c>
      <c r="O48" s="86"/>
      <c r="P48" s="86"/>
      <c r="Q48" s="86"/>
      <c r="R48" s="86"/>
      <c r="S48" s="86"/>
      <c r="T48" s="86"/>
    </row>
    <row r="49" spans="1:20" ht="16.5" customHeight="1">
      <c r="A49" s="71">
        <v>21201</v>
      </c>
      <c r="B49" s="71"/>
      <c r="C49" s="71"/>
      <c r="D49" s="86">
        <v>337310</v>
      </c>
      <c r="E49" s="71" t="s">
        <v>144</v>
      </c>
      <c r="F49" s="73">
        <f t="shared" si="0"/>
        <v>3.22</v>
      </c>
      <c r="G49" s="86"/>
      <c r="H49" s="86">
        <v>3.22</v>
      </c>
      <c r="I49" s="86"/>
      <c r="J49" s="86"/>
      <c r="K49" s="86"/>
      <c r="L49" s="86"/>
      <c r="M49" s="86"/>
      <c r="N49" s="28">
        <f t="shared" si="2"/>
        <v>0</v>
      </c>
      <c r="O49" s="86"/>
      <c r="P49" s="86"/>
      <c r="Q49" s="86"/>
      <c r="R49" s="86"/>
      <c r="S49" s="86"/>
      <c r="T49" s="86"/>
    </row>
    <row r="50" spans="1:20" ht="16.5" customHeight="1">
      <c r="A50" s="71">
        <v>2120101</v>
      </c>
      <c r="B50" s="71"/>
      <c r="C50" s="71"/>
      <c r="D50" s="86">
        <v>337310</v>
      </c>
      <c r="E50" s="71" t="s">
        <v>79</v>
      </c>
      <c r="F50" s="73">
        <f t="shared" si="0"/>
        <v>3.22</v>
      </c>
      <c r="G50" s="86"/>
      <c r="H50" s="86">
        <v>3.22</v>
      </c>
      <c r="I50" s="86"/>
      <c r="J50" s="86"/>
      <c r="K50" s="86"/>
      <c r="L50" s="86"/>
      <c r="M50" s="86"/>
      <c r="N50" s="28">
        <f t="shared" si="2"/>
        <v>0</v>
      </c>
      <c r="O50" s="86"/>
      <c r="P50" s="86"/>
      <c r="Q50" s="86"/>
      <c r="R50" s="86"/>
      <c r="S50" s="86"/>
      <c r="T50" s="86"/>
    </row>
    <row r="51" spans="1:20" ht="16.5" customHeight="1">
      <c r="A51" s="71" t="s">
        <v>145</v>
      </c>
      <c r="B51" s="71"/>
      <c r="C51" s="71" t="s">
        <v>74</v>
      </c>
      <c r="D51" s="86">
        <v>337310</v>
      </c>
      <c r="E51" s="71" t="s">
        <v>146</v>
      </c>
      <c r="F51" s="73">
        <f t="shared" si="0"/>
        <v>46.05</v>
      </c>
      <c r="G51" s="86"/>
      <c r="H51" s="86">
        <v>46.05</v>
      </c>
      <c r="I51" s="86"/>
      <c r="J51" s="86"/>
      <c r="K51" s="86"/>
      <c r="L51" s="86"/>
      <c r="M51" s="86"/>
      <c r="N51" s="28">
        <f t="shared" si="2"/>
        <v>0</v>
      </c>
      <c r="O51" s="86"/>
      <c r="P51" s="86"/>
      <c r="Q51" s="86"/>
      <c r="R51" s="86"/>
      <c r="S51" s="86"/>
      <c r="T51" s="86"/>
    </row>
    <row r="52" spans="1:20" ht="16.5" customHeight="1">
      <c r="A52" s="71" t="s">
        <v>147</v>
      </c>
      <c r="B52" s="71"/>
      <c r="C52" s="71" t="s">
        <v>74</v>
      </c>
      <c r="D52" s="86">
        <v>337310</v>
      </c>
      <c r="E52" s="71" t="s">
        <v>148</v>
      </c>
      <c r="F52" s="73">
        <f t="shared" si="0"/>
        <v>46.05</v>
      </c>
      <c r="G52" s="86"/>
      <c r="H52" s="86">
        <v>46.05</v>
      </c>
      <c r="I52" s="86"/>
      <c r="J52" s="86"/>
      <c r="K52" s="86"/>
      <c r="L52" s="86"/>
      <c r="M52" s="86"/>
      <c r="N52" s="28">
        <f t="shared" si="2"/>
        <v>0</v>
      </c>
      <c r="O52" s="86"/>
      <c r="P52" s="86"/>
      <c r="Q52" s="86"/>
      <c r="R52" s="86"/>
      <c r="S52" s="86"/>
      <c r="T52" s="86"/>
    </row>
    <row r="53" spans="1:20" ht="16.5" customHeight="1">
      <c r="A53" s="71" t="s">
        <v>149</v>
      </c>
      <c r="B53" s="71"/>
      <c r="C53" s="71" t="s">
        <v>74</v>
      </c>
      <c r="D53" s="86">
        <v>337310</v>
      </c>
      <c r="E53" s="71" t="s">
        <v>150</v>
      </c>
      <c r="F53" s="73">
        <f t="shared" si="0"/>
        <v>326.18</v>
      </c>
      <c r="G53" s="86"/>
      <c r="H53" s="86">
        <v>326.18</v>
      </c>
      <c r="I53" s="86"/>
      <c r="J53" s="86"/>
      <c r="K53" s="86"/>
      <c r="L53" s="86"/>
      <c r="M53" s="86"/>
      <c r="N53" s="28">
        <f t="shared" si="2"/>
        <v>0</v>
      </c>
      <c r="O53" s="86"/>
      <c r="P53" s="86"/>
      <c r="Q53" s="86"/>
      <c r="R53" s="86"/>
      <c r="S53" s="86"/>
      <c r="T53" s="86"/>
    </row>
    <row r="54" spans="1:20" ht="16.5" customHeight="1">
      <c r="A54" s="71" t="s">
        <v>151</v>
      </c>
      <c r="B54" s="71"/>
      <c r="C54" s="71" t="s">
        <v>74</v>
      </c>
      <c r="D54" s="86">
        <v>337310</v>
      </c>
      <c r="E54" s="71" t="s">
        <v>152</v>
      </c>
      <c r="F54" s="73">
        <f t="shared" si="0"/>
        <v>42.129999999999995</v>
      </c>
      <c r="G54" s="86"/>
      <c r="H54" s="86">
        <v>42.13</v>
      </c>
      <c r="I54" s="86"/>
      <c r="J54" s="86"/>
      <c r="K54" s="86"/>
      <c r="L54" s="86"/>
      <c r="M54" s="86"/>
      <c r="N54" s="28">
        <f t="shared" si="2"/>
        <v>0</v>
      </c>
      <c r="O54" s="86"/>
      <c r="P54" s="86"/>
      <c r="Q54" s="86"/>
      <c r="R54" s="86"/>
      <c r="S54" s="86"/>
      <c r="T54" s="86"/>
    </row>
    <row r="55" spans="1:20" ht="16.5" customHeight="1">
      <c r="A55" s="71">
        <v>2130101</v>
      </c>
      <c r="B55" s="71"/>
      <c r="C55" s="71"/>
      <c r="D55" s="86">
        <v>337311</v>
      </c>
      <c r="E55" s="71" t="s">
        <v>79</v>
      </c>
      <c r="F55" s="73">
        <f t="shared" si="0"/>
        <v>2.84</v>
      </c>
      <c r="G55" s="86"/>
      <c r="H55" s="86">
        <v>2.84</v>
      </c>
      <c r="I55" s="86"/>
      <c r="J55" s="86"/>
      <c r="K55" s="86"/>
      <c r="L55" s="86"/>
      <c r="M55" s="86"/>
      <c r="N55" s="28">
        <f t="shared" si="2"/>
        <v>0</v>
      </c>
      <c r="O55" s="86"/>
      <c r="P55" s="86"/>
      <c r="Q55" s="86"/>
      <c r="R55" s="86"/>
      <c r="S55" s="86"/>
      <c r="T55" s="86"/>
    </row>
    <row r="56" spans="1:20" ht="16.5" customHeight="1">
      <c r="A56" s="71" t="s">
        <v>153</v>
      </c>
      <c r="B56" s="71"/>
      <c r="C56" s="71" t="s">
        <v>74</v>
      </c>
      <c r="D56" s="86">
        <v>337310</v>
      </c>
      <c r="E56" s="71" t="s">
        <v>154</v>
      </c>
      <c r="F56" s="73">
        <f t="shared" si="0"/>
        <v>39.29</v>
      </c>
      <c r="G56" s="86"/>
      <c r="H56" s="86">
        <v>39.29</v>
      </c>
      <c r="I56" s="86"/>
      <c r="J56" s="86"/>
      <c r="K56" s="86"/>
      <c r="L56" s="86"/>
      <c r="M56" s="86"/>
      <c r="N56" s="28">
        <f t="shared" si="2"/>
        <v>0</v>
      </c>
      <c r="O56" s="86"/>
      <c r="P56" s="86"/>
      <c r="Q56" s="86"/>
      <c r="R56" s="86"/>
      <c r="S56" s="86"/>
      <c r="T56" s="86"/>
    </row>
    <row r="57" spans="1:20" ht="16.5" customHeight="1">
      <c r="A57" s="71" t="s">
        <v>155</v>
      </c>
      <c r="B57" s="71"/>
      <c r="C57" s="71" t="s">
        <v>74</v>
      </c>
      <c r="D57" s="86">
        <v>337310</v>
      </c>
      <c r="E57" s="71" t="s">
        <v>156</v>
      </c>
      <c r="F57" s="73">
        <f t="shared" si="0"/>
        <v>20</v>
      </c>
      <c r="G57" s="86"/>
      <c r="H57" s="86">
        <v>20</v>
      </c>
      <c r="I57" s="86"/>
      <c r="J57" s="86"/>
      <c r="K57" s="86"/>
      <c r="L57" s="86"/>
      <c r="M57" s="86"/>
      <c r="N57" s="28">
        <f t="shared" si="2"/>
        <v>0</v>
      </c>
      <c r="O57" s="86"/>
      <c r="P57" s="86"/>
      <c r="Q57" s="86"/>
      <c r="R57" s="86"/>
      <c r="S57" s="86"/>
      <c r="T57" s="86"/>
    </row>
    <row r="58" spans="1:20" ht="16.5" customHeight="1">
      <c r="A58" s="71" t="s">
        <v>157</v>
      </c>
      <c r="B58" s="71"/>
      <c r="C58" s="71" t="s">
        <v>74</v>
      </c>
      <c r="D58" s="86">
        <v>337310</v>
      </c>
      <c r="E58" s="71" t="s">
        <v>158</v>
      </c>
      <c r="F58" s="73">
        <f t="shared" si="0"/>
        <v>20</v>
      </c>
      <c r="G58" s="86"/>
      <c r="H58" s="86">
        <v>20</v>
      </c>
      <c r="I58" s="86"/>
      <c r="J58" s="86"/>
      <c r="K58" s="86"/>
      <c r="L58" s="86"/>
      <c r="M58" s="86"/>
      <c r="N58" s="28">
        <f t="shared" si="2"/>
        <v>0</v>
      </c>
      <c r="O58" s="86"/>
      <c r="P58" s="86"/>
      <c r="Q58" s="86"/>
      <c r="R58" s="86"/>
      <c r="S58" s="86"/>
      <c r="T58" s="86"/>
    </row>
    <row r="59" spans="1:20" ht="16.5" customHeight="1">
      <c r="A59" s="71" t="s">
        <v>159</v>
      </c>
      <c r="B59" s="71"/>
      <c r="C59" s="71" t="s">
        <v>74</v>
      </c>
      <c r="D59" s="86">
        <v>337310</v>
      </c>
      <c r="E59" s="71" t="s">
        <v>160</v>
      </c>
      <c r="F59" s="73">
        <f t="shared" si="0"/>
        <v>264.05</v>
      </c>
      <c r="G59" s="86"/>
      <c r="H59" s="86">
        <v>264.05</v>
      </c>
      <c r="I59" s="86"/>
      <c r="J59" s="86"/>
      <c r="K59" s="86"/>
      <c r="L59" s="86"/>
      <c r="M59" s="86"/>
      <c r="N59" s="28">
        <f t="shared" si="2"/>
        <v>0</v>
      </c>
      <c r="O59" s="86"/>
      <c r="P59" s="86"/>
      <c r="Q59" s="86"/>
      <c r="R59" s="86"/>
      <c r="S59" s="86"/>
      <c r="T59" s="86"/>
    </row>
    <row r="60" spans="1:20" ht="16.5" customHeight="1">
      <c r="A60" s="71" t="s">
        <v>161</v>
      </c>
      <c r="B60" s="71"/>
      <c r="C60" s="71" t="s">
        <v>74</v>
      </c>
      <c r="D60" s="86">
        <v>337310</v>
      </c>
      <c r="E60" s="71" t="s">
        <v>162</v>
      </c>
      <c r="F60" s="73">
        <f t="shared" si="0"/>
        <v>151.55</v>
      </c>
      <c r="G60" s="86"/>
      <c r="H60" s="86">
        <v>151.55</v>
      </c>
      <c r="I60" s="86"/>
      <c r="J60" s="86"/>
      <c r="K60" s="86"/>
      <c r="L60" s="86"/>
      <c r="M60" s="86"/>
      <c r="N60" s="28">
        <f t="shared" si="2"/>
        <v>0</v>
      </c>
      <c r="O60" s="86"/>
      <c r="P60" s="86"/>
      <c r="Q60" s="86"/>
      <c r="R60" s="86"/>
      <c r="S60" s="86"/>
      <c r="T60" s="86"/>
    </row>
    <row r="61" spans="1:20" ht="16.5" customHeight="1">
      <c r="A61" s="71" t="s">
        <v>163</v>
      </c>
      <c r="B61" s="71"/>
      <c r="C61" s="71" t="s">
        <v>74</v>
      </c>
      <c r="D61" s="86">
        <v>337310</v>
      </c>
      <c r="E61" s="71" t="s">
        <v>164</v>
      </c>
      <c r="F61" s="73">
        <f t="shared" si="0"/>
        <v>112.5</v>
      </c>
      <c r="G61" s="86"/>
      <c r="H61" s="86">
        <v>112.5</v>
      </c>
      <c r="I61" s="86"/>
      <c r="J61" s="86"/>
      <c r="K61" s="86"/>
      <c r="L61" s="86"/>
      <c r="M61" s="86"/>
      <c r="N61" s="28">
        <f t="shared" si="2"/>
        <v>0</v>
      </c>
      <c r="O61" s="86"/>
      <c r="P61" s="86"/>
      <c r="Q61" s="86"/>
      <c r="R61" s="86"/>
      <c r="S61" s="86"/>
      <c r="T61" s="86"/>
    </row>
    <row r="62" spans="1:20" ht="16.5" customHeight="1">
      <c r="A62" s="71" t="s">
        <v>165</v>
      </c>
      <c r="B62" s="71"/>
      <c r="C62" s="71" t="s">
        <v>74</v>
      </c>
      <c r="D62" s="86">
        <v>337310</v>
      </c>
      <c r="E62" s="71" t="s">
        <v>166</v>
      </c>
      <c r="F62" s="73">
        <f t="shared" si="0"/>
        <v>4.31</v>
      </c>
      <c r="G62" s="86"/>
      <c r="H62" s="86">
        <v>4.31</v>
      </c>
      <c r="I62" s="86"/>
      <c r="J62" s="86"/>
      <c r="K62" s="86"/>
      <c r="L62" s="86"/>
      <c r="M62" s="86"/>
      <c r="N62" s="28">
        <f t="shared" si="2"/>
        <v>0</v>
      </c>
      <c r="O62" s="86"/>
      <c r="P62" s="86"/>
      <c r="Q62" s="86"/>
      <c r="R62" s="86"/>
      <c r="S62" s="86"/>
      <c r="T62" s="86"/>
    </row>
    <row r="63" spans="1:20" ht="16.5" customHeight="1">
      <c r="A63" s="71" t="s">
        <v>167</v>
      </c>
      <c r="B63" s="71"/>
      <c r="C63" s="71" t="s">
        <v>74</v>
      </c>
      <c r="D63" s="86">
        <v>337310</v>
      </c>
      <c r="E63" s="71" t="s">
        <v>168</v>
      </c>
      <c r="F63" s="73">
        <f t="shared" si="0"/>
        <v>4.31</v>
      </c>
      <c r="G63" s="86"/>
      <c r="H63" s="86">
        <v>4.31</v>
      </c>
      <c r="I63" s="86"/>
      <c r="J63" s="86"/>
      <c r="K63" s="86"/>
      <c r="L63" s="86"/>
      <c r="M63" s="86"/>
      <c r="N63" s="28">
        <f t="shared" si="2"/>
        <v>0</v>
      </c>
      <c r="O63" s="86"/>
      <c r="P63" s="86"/>
      <c r="Q63" s="86"/>
      <c r="R63" s="86"/>
      <c r="S63" s="86"/>
      <c r="T63" s="86"/>
    </row>
    <row r="64" spans="1:20" ht="16.5" customHeight="1">
      <c r="A64" s="71" t="s">
        <v>169</v>
      </c>
      <c r="B64" s="71"/>
      <c r="C64" s="71" t="s">
        <v>74</v>
      </c>
      <c r="D64" s="86">
        <v>337310</v>
      </c>
      <c r="E64" s="71" t="s">
        <v>170</v>
      </c>
      <c r="F64" s="73">
        <f t="shared" si="0"/>
        <v>4.31</v>
      </c>
      <c r="G64" s="86"/>
      <c r="H64" s="86">
        <v>4.31</v>
      </c>
      <c r="I64" s="86"/>
      <c r="J64" s="86"/>
      <c r="K64" s="86"/>
      <c r="L64" s="86"/>
      <c r="M64" s="86"/>
      <c r="N64" s="28">
        <f t="shared" si="2"/>
        <v>0</v>
      </c>
      <c r="O64" s="86"/>
      <c r="P64" s="86"/>
      <c r="Q64" s="86"/>
      <c r="R64" s="86"/>
      <c r="S64" s="86"/>
      <c r="T64" s="86"/>
    </row>
    <row r="65" spans="1:20" ht="16.5" customHeight="1">
      <c r="A65" s="71" t="s">
        <v>171</v>
      </c>
      <c r="B65" s="71"/>
      <c r="C65" s="71" t="s">
        <v>74</v>
      </c>
      <c r="D65" s="86">
        <v>337310</v>
      </c>
      <c r="E65" s="71" t="s">
        <v>172</v>
      </c>
      <c r="F65" s="73">
        <f t="shared" si="0"/>
        <v>3</v>
      </c>
      <c r="G65" s="86"/>
      <c r="H65" s="86">
        <v>3</v>
      </c>
      <c r="I65" s="86"/>
      <c r="J65" s="86"/>
      <c r="K65" s="86"/>
      <c r="L65" s="86"/>
      <c r="M65" s="86"/>
      <c r="N65" s="28">
        <f t="shared" si="2"/>
        <v>0</v>
      </c>
      <c r="O65" s="86"/>
      <c r="P65" s="86"/>
      <c r="Q65" s="86"/>
      <c r="R65" s="86"/>
      <c r="S65" s="86"/>
      <c r="T65" s="86"/>
    </row>
    <row r="66" spans="1:20" ht="16.5" customHeight="1">
      <c r="A66" s="71" t="s">
        <v>173</v>
      </c>
      <c r="B66" s="71"/>
      <c r="C66" s="71" t="s">
        <v>74</v>
      </c>
      <c r="D66" s="86">
        <v>337310</v>
      </c>
      <c r="E66" s="71" t="s">
        <v>174</v>
      </c>
      <c r="F66" s="73">
        <f t="shared" si="0"/>
        <v>3</v>
      </c>
      <c r="G66" s="86"/>
      <c r="H66" s="86">
        <v>3</v>
      </c>
      <c r="I66" s="86"/>
      <c r="J66" s="86"/>
      <c r="K66" s="86"/>
      <c r="L66" s="86"/>
      <c r="M66" s="86"/>
      <c r="N66" s="28">
        <f t="shared" si="2"/>
        <v>0</v>
      </c>
      <c r="O66" s="86"/>
      <c r="P66" s="86"/>
      <c r="Q66" s="86"/>
      <c r="R66" s="86"/>
      <c r="S66" s="86"/>
      <c r="T66" s="86"/>
    </row>
    <row r="67" spans="1:20" ht="16.5" customHeight="1">
      <c r="A67" s="71" t="s">
        <v>175</v>
      </c>
      <c r="B67" s="71"/>
      <c r="C67" s="71" t="s">
        <v>74</v>
      </c>
      <c r="D67" s="86">
        <v>337310</v>
      </c>
      <c r="E67" s="71" t="s">
        <v>176</v>
      </c>
      <c r="F67" s="73">
        <f t="shared" si="0"/>
        <v>3</v>
      </c>
      <c r="G67" s="86"/>
      <c r="H67" s="86">
        <v>3</v>
      </c>
      <c r="I67" s="86"/>
      <c r="J67" s="86"/>
      <c r="K67" s="86"/>
      <c r="L67" s="86"/>
      <c r="M67" s="86"/>
      <c r="N67" s="28">
        <f t="shared" si="2"/>
        <v>0</v>
      </c>
      <c r="O67" s="86"/>
      <c r="P67" s="86"/>
      <c r="Q67" s="86"/>
      <c r="R67" s="86"/>
      <c r="S67" s="86"/>
      <c r="T67" s="86"/>
    </row>
    <row r="68" spans="1:20" ht="16.5" customHeight="1">
      <c r="A68" s="71" t="s">
        <v>177</v>
      </c>
      <c r="B68" s="71"/>
      <c r="C68" s="71" t="s">
        <v>74</v>
      </c>
      <c r="D68" s="86">
        <v>337310</v>
      </c>
      <c r="E68" s="71" t="s">
        <v>178</v>
      </c>
      <c r="F68" s="73">
        <f t="shared" si="0"/>
        <v>31.47</v>
      </c>
      <c r="G68" s="86"/>
      <c r="H68" s="86">
        <v>31.47</v>
      </c>
      <c r="I68" s="86"/>
      <c r="J68" s="86"/>
      <c r="K68" s="86"/>
      <c r="L68" s="86"/>
      <c r="M68" s="86"/>
      <c r="N68" s="28">
        <f t="shared" si="2"/>
        <v>0</v>
      </c>
      <c r="O68" s="86"/>
      <c r="P68" s="86"/>
      <c r="Q68" s="86"/>
      <c r="R68" s="86"/>
      <c r="S68" s="86"/>
      <c r="T68" s="86"/>
    </row>
    <row r="69" spans="1:20" ht="16.5" customHeight="1">
      <c r="A69" s="71" t="s">
        <v>179</v>
      </c>
      <c r="B69" s="71"/>
      <c r="C69" s="71" t="s">
        <v>74</v>
      </c>
      <c r="D69" s="86">
        <v>337310</v>
      </c>
      <c r="E69" s="71" t="s">
        <v>180</v>
      </c>
      <c r="F69" s="73">
        <f t="shared" si="0"/>
        <v>31.47</v>
      </c>
      <c r="G69" s="86"/>
      <c r="H69" s="86">
        <v>31.47</v>
      </c>
      <c r="I69" s="86"/>
      <c r="J69" s="86"/>
      <c r="K69" s="86"/>
      <c r="L69" s="86"/>
      <c r="M69" s="86"/>
      <c r="N69" s="28">
        <f t="shared" si="2"/>
        <v>0</v>
      </c>
      <c r="O69" s="86"/>
      <c r="P69" s="86"/>
      <c r="Q69" s="86"/>
      <c r="R69" s="86"/>
      <c r="S69" s="86"/>
      <c r="T69" s="86"/>
    </row>
    <row r="70" spans="1:20" ht="16.5" customHeight="1">
      <c r="A70" s="71" t="s">
        <v>181</v>
      </c>
      <c r="B70" s="71"/>
      <c r="C70" s="71" t="s">
        <v>74</v>
      </c>
      <c r="D70" s="86">
        <v>337310</v>
      </c>
      <c r="E70" s="71" t="s">
        <v>182</v>
      </c>
      <c r="F70" s="73">
        <f t="shared" si="0"/>
        <v>31.47</v>
      </c>
      <c r="G70" s="86"/>
      <c r="H70" s="86">
        <v>31.47</v>
      </c>
      <c r="I70" s="86"/>
      <c r="J70" s="86"/>
      <c r="K70" s="86"/>
      <c r="L70" s="86"/>
      <c r="M70" s="86"/>
      <c r="N70" s="28">
        <f t="shared" si="2"/>
        <v>0</v>
      </c>
      <c r="O70" s="86"/>
      <c r="P70" s="86"/>
      <c r="Q70" s="86"/>
      <c r="R70" s="86"/>
      <c r="S70" s="86"/>
      <c r="T70" s="86"/>
    </row>
  </sheetData>
  <sheetProtection/>
  <mergeCells count="83">
    <mergeCell ref="A1:D1"/>
    <mergeCell ref="A3:T3"/>
    <mergeCell ref="K5:L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workbookViewId="0" topLeftCell="A7">
      <selection activeCell="A33" sqref="A33:IV33"/>
    </sheetView>
  </sheetViews>
  <sheetFormatPr defaultColWidth="6.875" defaultRowHeight="12.75" customHeight="1"/>
  <cols>
    <col min="1" max="3" width="3.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43" t="s">
        <v>183</v>
      </c>
      <c r="B1" s="143"/>
      <c r="C1" s="143"/>
      <c r="D1" s="143"/>
    </row>
    <row r="2" spans="1:10" ht="19.5" customHeight="1">
      <c r="A2" s="42"/>
      <c r="B2" s="144"/>
      <c r="C2" s="144"/>
      <c r="D2" s="144"/>
      <c r="E2" s="144"/>
      <c r="F2" s="144"/>
      <c r="G2" s="144"/>
      <c r="H2" s="144"/>
      <c r="I2" s="144"/>
      <c r="J2" s="149" t="s">
        <v>184</v>
      </c>
    </row>
    <row r="3" spans="1:10" ht="19.5" customHeight="1">
      <c r="A3" s="6" t="s">
        <v>185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10"/>
      <c r="B4" s="110"/>
      <c r="C4" s="110"/>
      <c r="D4" s="110"/>
      <c r="E4" s="110"/>
      <c r="F4" s="145"/>
      <c r="G4" s="145"/>
      <c r="H4" s="145"/>
      <c r="I4" s="145"/>
      <c r="J4" s="9" t="s">
        <v>6</v>
      </c>
      <c r="K4" s="34"/>
      <c r="L4" s="34"/>
    </row>
    <row r="5" spans="1:12" ht="19.5" customHeight="1">
      <c r="A5" s="111" t="s">
        <v>49</v>
      </c>
      <c r="B5" s="111"/>
      <c r="C5" s="111"/>
      <c r="D5" s="111"/>
      <c r="E5" s="111"/>
      <c r="F5" s="146" t="s">
        <v>50</v>
      </c>
      <c r="G5" s="146" t="s">
        <v>186</v>
      </c>
      <c r="H5" s="147" t="s">
        <v>187</v>
      </c>
      <c r="I5" s="147" t="s">
        <v>188</v>
      </c>
      <c r="J5" s="147" t="s">
        <v>189</v>
      </c>
      <c r="K5" s="34"/>
      <c r="L5" s="34"/>
    </row>
    <row r="6" spans="1:12" ht="19.5" customHeight="1">
      <c r="A6" s="111" t="s">
        <v>60</v>
      </c>
      <c r="B6" s="111"/>
      <c r="C6" s="111"/>
      <c r="D6" s="147" t="s">
        <v>61</v>
      </c>
      <c r="E6" s="147" t="s">
        <v>190</v>
      </c>
      <c r="F6" s="146"/>
      <c r="G6" s="146"/>
      <c r="H6" s="147"/>
      <c r="I6" s="147"/>
      <c r="J6" s="147"/>
      <c r="K6" s="34"/>
      <c r="L6" s="34"/>
    </row>
    <row r="7" spans="1:12" ht="20.25" customHeight="1">
      <c r="A7" s="148" t="s">
        <v>70</v>
      </c>
      <c r="B7" s="148" t="s">
        <v>71</v>
      </c>
      <c r="C7" s="112" t="s">
        <v>72</v>
      </c>
      <c r="D7" s="147"/>
      <c r="E7" s="147"/>
      <c r="F7" s="146"/>
      <c r="G7" s="146"/>
      <c r="H7" s="147"/>
      <c r="I7" s="147"/>
      <c r="J7" s="147"/>
      <c r="K7" s="34"/>
      <c r="L7" s="34"/>
    </row>
    <row r="8" spans="1:10" ht="13.5" customHeight="1">
      <c r="A8" s="71" t="s">
        <v>73</v>
      </c>
      <c r="B8" s="71"/>
      <c r="C8" s="71" t="s">
        <v>74</v>
      </c>
      <c r="D8" s="86">
        <v>337310</v>
      </c>
      <c r="E8" s="71" t="s">
        <v>75</v>
      </c>
      <c r="F8" s="73">
        <f>G8+H8+I8+J8</f>
        <v>308.63</v>
      </c>
      <c r="G8" s="73">
        <v>260.53</v>
      </c>
      <c r="H8" s="73">
        <f>H9+H12+H14+H19+H22+H25</f>
        <v>48.1</v>
      </c>
      <c r="I8" s="73"/>
      <c r="J8" s="73"/>
    </row>
    <row r="9" spans="1:10" ht="13.5" customHeight="1">
      <c r="A9" s="71" t="s">
        <v>76</v>
      </c>
      <c r="B9" s="71"/>
      <c r="C9" s="71" t="s">
        <v>74</v>
      </c>
      <c r="D9" s="86">
        <v>337310</v>
      </c>
      <c r="E9" s="71" t="s">
        <v>77</v>
      </c>
      <c r="F9" s="73">
        <f aca="true" t="shared" si="0" ref="F9:F46">G9+H9+I9+J9</f>
        <v>9.74</v>
      </c>
      <c r="G9" s="73">
        <f>G10+G11</f>
        <v>8.74</v>
      </c>
      <c r="H9" s="73">
        <f>H10+H11</f>
        <v>1</v>
      </c>
      <c r="I9" s="73"/>
      <c r="J9" s="73"/>
    </row>
    <row r="10" spans="1:10" ht="13.5" customHeight="1">
      <c r="A10" s="71" t="s">
        <v>78</v>
      </c>
      <c r="B10" s="71"/>
      <c r="C10" s="71" t="s">
        <v>74</v>
      </c>
      <c r="D10" s="86">
        <v>337310</v>
      </c>
      <c r="E10" s="71" t="s">
        <v>79</v>
      </c>
      <c r="F10" s="73">
        <f t="shared" si="0"/>
        <v>8.74</v>
      </c>
      <c r="G10" s="73">
        <v>8.74</v>
      </c>
      <c r="H10" s="73">
        <v>0</v>
      </c>
      <c r="I10" s="73"/>
      <c r="J10" s="73"/>
    </row>
    <row r="11" spans="1:10" ht="13.5" customHeight="1">
      <c r="A11" s="71" t="s">
        <v>80</v>
      </c>
      <c r="B11" s="71"/>
      <c r="C11" s="71" t="s">
        <v>74</v>
      </c>
      <c r="D11" s="86">
        <v>337310</v>
      </c>
      <c r="E11" s="71" t="s">
        <v>81</v>
      </c>
      <c r="F11" s="73">
        <f t="shared" si="0"/>
        <v>1</v>
      </c>
      <c r="G11" s="73">
        <v>0</v>
      </c>
      <c r="H11" s="73">
        <v>1</v>
      </c>
      <c r="I11" s="73"/>
      <c r="J11" s="73"/>
    </row>
    <row r="12" spans="1:10" ht="13.5" customHeight="1">
      <c r="A12" s="71" t="s">
        <v>82</v>
      </c>
      <c r="B12" s="71"/>
      <c r="C12" s="71" t="s">
        <v>74</v>
      </c>
      <c r="D12" s="86">
        <v>337310</v>
      </c>
      <c r="E12" s="71" t="s">
        <v>83</v>
      </c>
      <c r="F12" s="73">
        <f t="shared" si="0"/>
        <v>1</v>
      </c>
      <c r="G12" s="73">
        <f>G13</f>
        <v>0</v>
      </c>
      <c r="H12" s="73">
        <f>H13</f>
        <v>1</v>
      </c>
      <c r="I12" s="73"/>
      <c r="J12" s="73"/>
    </row>
    <row r="13" spans="1:10" ht="13.5" customHeight="1">
      <c r="A13" s="71" t="s">
        <v>84</v>
      </c>
      <c r="B13" s="71"/>
      <c r="C13" s="71" t="s">
        <v>74</v>
      </c>
      <c r="D13" s="86">
        <v>337310</v>
      </c>
      <c r="E13" s="71" t="s">
        <v>85</v>
      </c>
      <c r="F13" s="73">
        <f t="shared" si="0"/>
        <v>1</v>
      </c>
      <c r="G13" s="73">
        <v>0</v>
      </c>
      <c r="H13" s="73">
        <v>1</v>
      </c>
      <c r="I13" s="73"/>
      <c r="J13" s="73"/>
    </row>
    <row r="14" spans="1:10" ht="13.5" customHeight="1">
      <c r="A14" s="71" t="s">
        <v>86</v>
      </c>
      <c r="B14" s="71"/>
      <c r="C14" s="71" t="s">
        <v>74</v>
      </c>
      <c r="D14" s="86">
        <v>337310</v>
      </c>
      <c r="E14" s="71" t="s">
        <v>87</v>
      </c>
      <c r="F14" s="73">
        <f t="shared" si="0"/>
        <v>197.62999999999997</v>
      </c>
      <c r="G14" s="73">
        <f>G15+G16+G17+G18</f>
        <v>152.52999999999997</v>
      </c>
      <c r="H14" s="73">
        <f>H15+H16+H17+H18</f>
        <v>45.1</v>
      </c>
      <c r="I14" s="73"/>
      <c r="J14" s="73"/>
    </row>
    <row r="15" spans="1:10" ht="13.5" customHeight="1">
      <c r="A15" s="71" t="s">
        <v>88</v>
      </c>
      <c r="B15" s="71"/>
      <c r="C15" s="71" t="s">
        <v>74</v>
      </c>
      <c r="D15" s="86">
        <v>337310</v>
      </c>
      <c r="E15" s="71" t="s">
        <v>79</v>
      </c>
      <c r="F15" s="73">
        <f t="shared" si="0"/>
        <v>146.9</v>
      </c>
      <c r="G15" s="73">
        <v>113.3</v>
      </c>
      <c r="H15" s="73">
        <v>33.6</v>
      </c>
      <c r="I15" s="73"/>
      <c r="J15" s="73"/>
    </row>
    <row r="16" spans="1:10" ht="13.5" customHeight="1">
      <c r="A16" s="71" t="s">
        <v>89</v>
      </c>
      <c r="B16" s="71"/>
      <c r="C16" s="71" t="s">
        <v>74</v>
      </c>
      <c r="D16" s="86">
        <v>337310</v>
      </c>
      <c r="E16" s="71" t="s">
        <v>90</v>
      </c>
      <c r="F16" s="73">
        <f t="shared" si="0"/>
        <v>11.5</v>
      </c>
      <c r="G16" s="73">
        <v>0</v>
      </c>
      <c r="H16" s="73">
        <v>11.5</v>
      </c>
      <c r="I16" s="73"/>
      <c r="J16" s="73"/>
    </row>
    <row r="17" spans="1:12" ht="13.5" customHeight="1">
      <c r="A17" s="71" t="s">
        <v>91</v>
      </c>
      <c r="B17" s="71"/>
      <c r="C17" s="71" t="s">
        <v>74</v>
      </c>
      <c r="D17" s="86">
        <v>337310</v>
      </c>
      <c r="E17" s="71" t="s">
        <v>92</v>
      </c>
      <c r="F17" s="73">
        <f t="shared" si="0"/>
        <v>16.12</v>
      </c>
      <c r="G17" s="73">
        <v>16.12</v>
      </c>
      <c r="H17" s="73">
        <v>0</v>
      </c>
      <c r="I17" s="73"/>
      <c r="J17" s="73"/>
      <c r="L17" s="74"/>
    </row>
    <row r="18" spans="1:10" ht="13.5" customHeight="1">
      <c r="A18" s="71" t="s">
        <v>93</v>
      </c>
      <c r="B18" s="71"/>
      <c r="C18" s="71" t="s">
        <v>74</v>
      </c>
      <c r="D18" s="86">
        <v>337310</v>
      </c>
      <c r="E18" s="71" t="s">
        <v>94</v>
      </c>
      <c r="F18" s="73">
        <f t="shared" si="0"/>
        <v>23.11</v>
      </c>
      <c r="G18" s="73">
        <v>23.11</v>
      </c>
      <c r="H18" s="73">
        <v>0</v>
      </c>
      <c r="I18" s="73"/>
      <c r="J18" s="73"/>
    </row>
    <row r="19" spans="1:10" ht="13.5" customHeight="1">
      <c r="A19" s="71" t="s">
        <v>95</v>
      </c>
      <c r="B19" s="71"/>
      <c r="C19" s="71" t="s">
        <v>74</v>
      </c>
      <c r="D19" s="86">
        <v>337310</v>
      </c>
      <c r="E19" s="71" t="s">
        <v>96</v>
      </c>
      <c r="F19" s="73">
        <f t="shared" si="0"/>
        <v>37.82</v>
      </c>
      <c r="G19" s="73">
        <f>G20+G21</f>
        <v>37.82</v>
      </c>
      <c r="H19" s="73">
        <f>H20+H21</f>
        <v>0</v>
      </c>
      <c r="I19" s="73"/>
      <c r="J19" s="73"/>
    </row>
    <row r="20" spans="1:10" ht="13.5" customHeight="1">
      <c r="A20" s="71" t="s">
        <v>97</v>
      </c>
      <c r="B20" s="71"/>
      <c r="C20" s="71" t="s">
        <v>74</v>
      </c>
      <c r="D20" s="86">
        <v>337310</v>
      </c>
      <c r="E20" s="71" t="s">
        <v>79</v>
      </c>
      <c r="F20" s="73">
        <f t="shared" si="0"/>
        <v>12.22</v>
      </c>
      <c r="G20" s="73">
        <v>12.22</v>
      </c>
      <c r="H20" s="73">
        <v>0</v>
      </c>
      <c r="I20" s="73"/>
      <c r="J20" s="73"/>
    </row>
    <row r="21" spans="1:10" ht="13.5" customHeight="1">
      <c r="A21" s="71" t="s">
        <v>98</v>
      </c>
      <c r="B21" s="71"/>
      <c r="C21" s="71" t="s">
        <v>74</v>
      </c>
      <c r="D21" s="86">
        <v>337310</v>
      </c>
      <c r="E21" s="71" t="s">
        <v>94</v>
      </c>
      <c r="F21" s="73">
        <f t="shared" si="0"/>
        <v>25.6</v>
      </c>
      <c r="G21" s="73">
        <v>25.6</v>
      </c>
      <c r="H21" s="73">
        <v>0</v>
      </c>
      <c r="I21" s="73"/>
      <c r="J21" s="73"/>
    </row>
    <row r="22" spans="1:10" ht="13.5" customHeight="1">
      <c r="A22" s="71" t="s">
        <v>99</v>
      </c>
      <c r="B22" s="71"/>
      <c r="C22" s="71" t="s">
        <v>74</v>
      </c>
      <c r="D22" s="86">
        <v>337310</v>
      </c>
      <c r="E22" s="71" t="s">
        <v>100</v>
      </c>
      <c r="F22" s="73">
        <f t="shared" si="0"/>
        <v>43.72</v>
      </c>
      <c r="G22" s="85">
        <f>G23+G24</f>
        <v>42.72</v>
      </c>
      <c r="H22" s="85">
        <f>H23+H24</f>
        <v>1</v>
      </c>
      <c r="I22" s="85"/>
      <c r="J22" s="85"/>
    </row>
    <row r="23" spans="1:10" ht="13.5" customHeight="1">
      <c r="A23" s="71" t="s">
        <v>101</v>
      </c>
      <c r="B23" s="71"/>
      <c r="C23" s="71" t="s">
        <v>74</v>
      </c>
      <c r="D23" s="86">
        <v>337310</v>
      </c>
      <c r="E23" s="71" t="s">
        <v>79</v>
      </c>
      <c r="F23" s="73">
        <f t="shared" si="0"/>
        <v>42.72</v>
      </c>
      <c r="G23" s="85">
        <v>42.72</v>
      </c>
      <c r="H23" s="85">
        <v>0</v>
      </c>
      <c r="I23" s="85"/>
      <c r="J23" s="85"/>
    </row>
    <row r="24" spans="1:10" ht="13.5" customHeight="1">
      <c r="A24" s="71" t="s">
        <v>102</v>
      </c>
      <c r="B24" s="71"/>
      <c r="C24" s="71" t="s">
        <v>74</v>
      </c>
      <c r="D24" s="86">
        <v>337310</v>
      </c>
      <c r="E24" s="71" t="s">
        <v>103</v>
      </c>
      <c r="F24" s="73">
        <f t="shared" si="0"/>
        <v>1</v>
      </c>
      <c r="G24" s="85">
        <v>0</v>
      </c>
      <c r="H24" s="85">
        <v>1</v>
      </c>
      <c r="I24" s="85"/>
      <c r="J24" s="85"/>
    </row>
    <row r="25" spans="1:10" ht="13.5" customHeight="1">
      <c r="A25" s="71" t="s">
        <v>104</v>
      </c>
      <c r="B25" s="71"/>
      <c r="C25" s="71" t="s">
        <v>74</v>
      </c>
      <c r="D25" s="86">
        <v>337310</v>
      </c>
      <c r="E25" s="71" t="s">
        <v>105</v>
      </c>
      <c r="F25" s="73">
        <f t="shared" si="0"/>
        <v>18.73</v>
      </c>
      <c r="G25" s="85">
        <f>G26</f>
        <v>18.73</v>
      </c>
      <c r="H25" s="85">
        <f>H26</f>
        <v>0</v>
      </c>
      <c r="I25" s="85"/>
      <c r="J25" s="85"/>
    </row>
    <row r="26" spans="1:10" ht="13.5" customHeight="1">
      <c r="A26" s="71" t="s">
        <v>106</v>
      </c>
      <c r="B26" s="71"/>
      <c r="C26" s="71" t="s">
        <v>74</v>
      </c>
      <c r="D26" s="86">
        <v>337310</v>
      </c>
      <c r="E26" s="71" t="s">
        <v>79</v>
      </c>
      <c r="F26" s="73">
        <f t="shared" si="0"/>
        <v>18.73</v>
      </c>
      <c r="G26" s="85">
        <v>18.73</v>
      </c>
      <c r="H26" s="85">
        <v>0</v>
      </c>
      <c r="I26" s="85"/>
      <c r="J26" s="85"/>
    </row>
    <row r="27" spans="1:10" ht="13.5" customHeight="1">
      <c r="A27" s="71" t="s">
        <v>107</v>
      </c>
      <c r="B27" s="71"/>
      <c r="C27" s="71" t="s">
        <v>74</v>
      </c>
      <c r="D27" s="86">
        <v>337310</v>
      </c>
      <c r="E27" s="71" t="s">
        <v>108</v>
      </c>
      <c r="F27" s="73">
        <f t="shared" si="0"/>
        <v>9.46</v>
      </c>
      <c r="G27" s="85">
        <f>G28+G31</f>
        <v>7.46</v>
      </c>
      <c r="H27" s="85">
        <f>H28+H31</f>
        <v>2</v>
      </c>
      <c r="I27" s="85"/>
      <c r="J27" s="85"/>
    </row>
    <row r="28" spans="1:10" ht="13.5" customHeight="1">
      <c r="A28" s="71" t="s">
        <v>109</v>
      </c>
      <c r="B28" s="71"/>
      <c r="C28" s="71" t="s">
        <v>74</v>
      </c>
      <c r="D28" s="86">
        <v>337310</v>
      </c>
      <c r="E28" s="71" t="s">
        <v>110</v>
      </c>
      <c r="F28" s="73">
        <f t="shared" si="0"/>
        <v>3.08</v>
      </c>
      <c r="G28" s="85">
        <f>G29+G30</f>
        <v>1.08</v>
      </c>
      <c r="H28" s="85">
        <f>H29+H30</f>
        <v>2</v>
      </c>
      <c r="I28" s="85"/>
      <c r="J28" s="85"/>
    </row>
    <row r="29" spans="1:10" ht="13.5" customHeight="1">
      <c r="A29" s="71">
        <v>2070101</v>
      </c>
      <c r="B29" s="71"/>
      <c r="C29" s="71"/>
      <c r="D29" s="86">
        <v>337310</v>
      </c>
      <c r="E29" s="71" t="s">
        <v>79</v>
      </c>
      <c r="F29" s="73">
        <f t="shared" si="0"/>
        <v>1.08</v>
      </c>
      <c r="G29" s="85">
        <v>1.08</v>
      </c>
      <c r="H29" s="85">
        <v>0</v>
      </c>
      <c r="I29" s="85"/>
      <c r="J29" s="85"/>
    </row>
    <row r="30" spans="1:10" ht="13.5" customHeight="1">
      <c r="A30" s="71" t="s">
        <v>111</v>
      </c>
      <c r="B30" s="71"/>
      <c r="C30" s="71" t="s">
        <v>74</v>
      </c>
      <c r="D30" s="86">
        <v>337310</v>
      </c>
      <c r="E30" s="71" t="s">
        <v>112</v>
      </c>
      <c r="F30" s="73">
        <f t="shared" si="0"/>
        <v>2</v>
      </c>
      <c r="G30" s="85">
        <v>0</v>
      </c>
      <c r="H30" s="85">
        <v>2</v>
      </c>
      <c r="I30" s="85"/>
      <c r="J30" s="85"/>
    </row>
    <row r="31" spans="1:10" ht="13.5" customHeight="1">
      <c r="A31" s="71" t="s">
        <v>113</v>
      </c>
      <c r="B31" s="71"/>
      <c r="C31" s="71" t="s">
        <v>74</v>
      </c>
      <c r="D31" s="86">
        <v>337310</v>
      </c>
      <c r="E31" s="71" t="s">
        <v>114</v>
      </c>
      <c r="F31" s="73">
        <f t="shared" si="0"/>
        <v>6.38</v>
      </c>
      <c r="G31" s="85">
        <f>G32</f>
        <v>6.38</v>
      </c>
      <c r="H31" s="85">
        <f>H32</f>
        <v>0</v>
      </c>
      <c r="I31" s="85"/>
      <c r="J31" s="85"/>
    </row>
    <row r="32" spans="1:10" ht="13.5" customHeight="1">
      <c r="A32" s="71" t="s">
        <v>115</v>
      </c>
      <c r="B32" s="71"/>
      <c r="C32" s="71" t="s">
        <v>74</v>
      </c>
      <c r="D32" s="86">
        <v>337310</v>
      </c>
      <c r="E32" s="71" t="s">
        <v>116</v>
      </c>
      <c r="F32" s="73">
        <f t="shared" si="0"/>
        <v>6.38</v>
      </c>
      <c r="G32" s="85">
        <v>6.38</v>
      </c>
      <c r="H32" s="85">
        <v>0</v>
      </c>
      <c r="I32" s="85"/>
      <c r="J32" s="85"/>
    </row>
    <row r="33" spans="1:10" ht="13.5" customHeight="1">
      <c r="A33" s="71" t="s">
        <v>117</v>
      </c>
      <c r="B33" s="71"/>
      <c r="C33" s="71" t="s">
        <v>74</v>
      </c>
      <c r="D33" s="86">
        <v>337310</v>
      </c>
      <c r="E33" s="71" t="s">
        <v>118</v>
      </c>
      <c r="F33" s="73">
        <f t="shared" si="0"/>
        <v>57.98</v>
      </c>
      <c r="G33" s="85">
        <f>G34+G38</f>
        <v>57.98</v>
      </c>
      <c r="H33" s="85">
        <f>H34+H38</f>
        <v>0</v>
      </c>
      <c r="I33" s="85"/>
      <c r="J33" s="85"/>
    </row>
    <row r="34" spans="1:10" ht="13.5" customHeight="1">
      <c r="A34" s="71" t="s">
        <v>119</v>
      </c>
      <c r="B34" s="71"/>
      <c r="C34" s="71" t="s">
        <v>74</v>
      </c>
      <c r="D34" s="86">
        <v>337310</v>
      </c>
      <c r="E34" s="71" t="s">
        <v>120</v>
      </c>
      <c r="F34" s="73">
        <f t="shared" si="0"/>
        <v>2.29</v>
      </c>
      <c r="G34" s="85">
        <f>G35+G36+G37</f>
        <v>2.29</v>
      </c>
      <c r="H34" s="85">
        <f>H35+H36+H37</f>
        <v>0</v>
      </c>
      <c r="I34" s="85"/>
      <c r="J34" s="85"/>
    </row>
    <row r="35" spans="1:10" ht="13.5" customHeight="1">
      <c r="A35" s="71" t="s">
        <v>121</v>
      </c>
      <c r="B35" s="71"/>
      <c r="C35" s="71" t="s">
        <v>74</v>
      </c>
      <c r="D35" s="86">
        <v>337310</v>
      </c>
      <c r="E35" s="71" t="s">
        <v>122</v>
      </c>
      <c r="F35" s="73">
        <f t="shared" si="0"/>
        <v>0.75</v>
      </c>
      <c r="G35" s="85">
        <v>0.75</v>
      </c>
      <c r="H35" s="85">
        <v>0</v>
      </c>
      <c r="I35" s="85"/>
      <c r="J35" s="85"/>
    </row>
    <row r="36" spans="1:10" ht="13.5" customHeight="1">
      <c r="A36" s="71" t="s">
        <v>123</v>
      </c>
      <c r="B36" s="71"/>
      <c r="C36" s="71" t="s">
        <v>74</v>
      </c>
      <c r="D36" s="86">
        <v>337310</v>
      </c>
      <c r="E36" s="71" t="s">
        <v>124</v>
      </c>
      <c r="F36" s="73">
        <f t="shared" si="0"/>
        <v>0.75</v>
      </c>
      <c r="G36" s="85">
        <v>0.75</v>
      </c>
      <c r="H36" s="85">
        <v>0</v>
      </c>
      <c r="I36" s="85"/>
      <c r="J36" s="85"/>
    </row>
    <row r="37" spans="1:10" ht="13.5" customHeight="1">
      <c r="A37" s="71" t="s">
        <v>125</v>
      </c>
      <c r="B37" s="71"/>
      <c r="C37" s="71" t="s">
        <v>74</v>
      </c>
      <c r="D37" s="86">
        <v>337310</v>
      </c>
      <c r="E37" s="71" t="s">
        <v>126</v>
      </c>
      <c r="F37" s="73">
        <f t="shared" si="0"/>
        <v>0.79</v>
      </c>
      <c r="G37" s="85">
        <v>0.79</v>
      </c>
      <c r="H37" s="85">
        <v>0</v>
      </c>
      <c r="I37" s="85"/>
      <c r="J37" s="85"/>
    </row>
    <row r="38" spans="1:10" ht="13.5" customHeight="1">
      <c r="A38" s="71" t="s">
        <v>127</v>
      </c>
      <c r="B38" s="71"/>
      <c r="C38" s="71" t="s">
        <v>74</v>
      </c>
      <c r="D38" s="86">
        <v>337310</v>
      </c>
      <c r="E38" s="71" t="s">
        <v>128</v>
      </c>
      <c r="F38" s="73">
        <f t="shared" si="0"/>
        <v>55.69</v>
      </c>
      <c r="G38" s="85">
        <f>G39+G40</f>
        <v>55.69</v>
      </c>
      <c r="H38" s="85">
        <f>H39+H40</f>
        <v>0</v>
      </c>
      <c r="I38" s="85"/>
      <c r="J38" s="85"/>
    </row>
    <row r="39" spans="1:10" ht="13.5" customHeight="1">
      <c r="A39" s="71">
        <v>2080505</v>
      </c>
      <c r="B39" s="71"/>
      <c r="C39" s="71" t="s">
        <v>74</v>
      </c>
      <c r="D39" s="86">
        <v>337310</v>
      </c>
      <c r="E39" s="71" t="s">
        <v>129</v>
      </c>
      <c r="F39" s="73">
        <f t="shared" si="0"/>
        <v>52.46</v>
      </c>
      <c r="G39" s="85">
        <v>52.46</v>
      </c>
      <c r="H39" s="85">
        <v>0</v>
      </c>
      <c r="I39" s="85"/>
      <c r="J39" s="85"/>
    </row>
    <row r="40" spans="1:10" ht="13.5" customHeight="1">
      <c r="A40" s="71" t="s">
        <v>130</v>
      </c>
      <c r="B40" s="71"/>
      <c r="C40" s="71" t="s">
        <v>74</v>
      </c>
      <c r="D40" s="86">
        <v>337310</v>
      </c>
      <c r="E40" s="71" t="s">
        <v>131</v>
      </c>
      <c r="F40" s="73">
        <f t="shared" si="0"/>
        <v>3.23</v>
      </c>
      <c r="G40" s="85">
        <v>3.23</v>
      </c>
      <c r="H40" s="85">
        <v>0</v>
      </c>
      <c r="I40" s="85"/>
      <c r="J40" s="85"/>
    </row>
    <row r="41" spans="1:10" ht="13.5" customHeight="1">
      <c r="A41" s="71" t="s">
        <v>132</v>
      </c>
      <c r="B41" s="71"/>
      <c r="C41" s="71" t="s">
        <v>74</v>
      </c>
      <c r="D41" s="86">
        <v>337310</v>
      </c>
      <c r="E41" s="71" t="s">
        <v>133</v>
      </c>
      <c r="F41" s="73">
        <f t="shared" si="0"/>
        <v>40.52</v>
      </c>
      <c r="G41" s="85">
        <f>G42</f>
        <v>37.42</v>
      </c>
      <c r="H41" s="85">
        <f>H42</f>
        <v>3.1</v>
      </c>
      <c r="I41" s="85"/>
      <c r="J41" s="85"/>
    </row>
    <row r="42" spans="1:10" ht="13.5" customHeight="1">
      <c r="A42" s="71">
        <v>21001</v>
      </c>
      <c r="B42" s="71"/>
      <c r="C42" s="71" t="s">
        <v>74</v>
      </c>
      <c r="D42" s="86">
        <v>337310</v>
      </c>
      <c r="E42" s="71" t="s">
        <v>134</v>
      </c>
      <c r="F42" s="73">
        <f t="shared" si="0"/>
        <v>40.52</v>
      </c>
      <c r="G42" s="85">
        <f>G43+G44+G45+G46+G47</f>
        <v>37.42</v>
      </c>
      <c r="H42" s="85">
        <f>H43+H44+H45+H46+H47</f>
        <v>3.1</v>
      </c>
      <c r="I42" s="85"/>
      <c r="J42" s="85"/>
    </row>
    <row r="43" spans="1:10" ht="13.5" customHeight="1">
      <c r="A43" s="71">
        <v>2100101</v>
      </c>
      <c r="B43" s="71"/>
      <c r="C43" s="71" t="s">
        <v>74</v>
      </c>
      <c r="D43" s="86">
        <v>337310</v>
      </c>
      <c r="E43" s="71" t="s">
        <v>135</v>
      </c>
      <c r="F43" s="73">
        <f t="shared" si="0"/>
        <v>2.3</v>
      </c>
      <c r="G43" s="85">
        <v>2.3</v>
      </c>
      <c r="H43" s="85">
        <v>0</v>
      </c>
      <c r="I43" s="85"/>
      <c r="J43" s="85"/>
    </row>
    <row r="44" spans="1:10" ht="13.5" customHeight="1">
      <c r="A44" s="71" t="s">
        <v>136</v>
      </c>
      <c r="B44" s="71"/>
      <c r="C44" s="71"/>
      <c r="D44" s="86">
        <v>337310</v>
      </c>
      <c r="E44" s="71" t="s">
        <v>94</v>
      </c>
      <c r="F44" s="73">
        <f t="shared" si="0"/>
        <v>11.41</v>
      </c>
      <c r="G44" s="85">
        <v>11.41</v>
      </c>
      <c r="H44" s="85">
        <v>0</v>
      </c>
      <c r="I44" s="85"/>
      <c r="J44" s="85"/>
    </row>
    <row r="45" spans="1:10" ht="13.5" customHeight="1">
      <c r="A45" s="71" t="s">
        <v>137</v>
      </c>
      <c r="B45" s="71"/>
      <c r="C45" s="71"/>
      <c r="D45" s="86">
        <v>337310</v>
      </c>
      <c r="E45" s="71" t="s">
        <v>135</v>
      </c>
      <c r="F45" s="73">
        <f t="shared" si="0"/>
        <v>14.959999999999999</v>
      </c>
      <c r="G45" s="85">
        <v>11.86</v>
      </c>
      <c r="H45" s="85">
        <v>3.1</v>
      </c>
      <c r="I45" s="85"/>
      <c r="J45" s="85"/>
    </row>
    <row r="46" spans="1:10" ht="13.5" customHeight="1">
      <c r="A46" s="71" t="s">
        <v>138</v>
      </c>
      <c r="B46" s="71"/>
      <c r="C46" s="71"/>
      <c r="D46" s="86">
        <v>337310</v>
      </c>
      <c r="E46" s="71" t="s">
        <v>139</v>
      </c>
      <c r="F46" s="73">
        <f t="shared" si="0"/>
        <v>9.11</v>
      </c>
      <c r="G46" s="85">
        <v>9.11</v>
      </c>
      <c r="H46" s="85">
        <v>0</v>
      </c>
      <c r="I46" s="85"/>
      <c r="J46" s="85"/>
    </row>
    <row r="47" spans="1:10" ht="13.5" customHeight="1">
      <c r="A47" s="71" t="s">
        <v>140</v>
      </c>
      <c r="B47" s="71"/>
      <c r="C47" s="71"/>
      <c r="D47" s="86">
        <v>337310</v>
      </c>
      <c r="E47" s="71" t="s">
        <v>141</v>
      </c>
      <c r="F47" s="73">
        <f aca="true" t="shared" si="1" ref="F46:F70">G47+H47+I47+J47</f>
        <v>2.74</v>
      </c>
      <c r="G47" s="85">
        <v>2.74</v>
      </c>
      <c r="H47" s="85">
        <v>0</v>
      </c>
      <c r="I47" s="85"/>
      <c r="J47" s="85"/>
    </row>
    <row r="48" spans="1:10" ht="13.5" customHeight="1">
      <c r="A48" s="71" t="s">
        <v>142</v>
      </c>
      <c r="B48" s="71"/>
      <c r="C48" s="71" t="s">
        <v>74</v>
      </c>
      <c r="D48" s="86">
        <v>337310</v>
      </c>
      <c r="E48" s="71" t="s">
        <v>143</v>
      </c>
      <c r="F48" s="73">
        <f t="shared" si="1"/>
        <v>49.269999999999996</v>
      </c>
      <c r="G48" s="85">
        <f>G49+G51</f>
        <v>44.69</v>
      </c>
      <c r="H48" s="85">
        <f>H49+H51</f>
        <v>4.58</v>
      </c>
      <c r="I48" s="85"/>
      <c r="J48" s="85"/>
    </row>
    <row r="49" spans="1:10" ht="13.5" customHeight="1">
      <c r="A49" s="71">
        <v>21201</v>
      </c>
      <c r="B49" s="71"/>
      <c r="C49" s="71"/>
      <c r="D49" s="86">
        <v>337310</v>
      </c>
      <c r="E49" s="71" t="s">
        <v>144</v>
      </c>
      <c r="F49" s="73">
        <f t="shared" si="1"/>
        <v>3.22</v>
      </c>
      <c r="G49" s="85">
        <f>G50</f>
        <v>3.22</v>
      </c>
      <c r="H49" s="85">
        <f>H50</f>
        <v>0</v>
      </c>
      <c r="I49" s="85"/>
      <c r="J49" s="85"/>
    </row>
    <row r="50" spans="1:10" ht="13.5" customHeight="1">
      <c r="A50" s="71">
        <v>2120101</v>
      </c>
      <c r="B50" s="71"/>
      <c r="C50" s="71"/>
      <c r="D50" s="86">
        <v>337310</v>
      </c>
      <c r="E50" s="71" t="s">
        <v>79</v>
      </c>
      <c r="F50" s="73">
        <f t="shared" si="1"/>
        <v>3.22</v>
      </c>
      <c r="G50" s="85">
        <v>3.22</v>
      </c>
      <c r="H50" s="85">
        <v>0</v>
      </c>
      <c r="I50" s="85"/>
      <c r="J50" s="85"/>
    </row>
    <row r="51" spans="1:10" ht="13.5" customHeight="1">
      <c r="A51" s="71" t="s">
        <v>145</v>
      </c>
      <c r="B51" s="71"/>
      <c r="C51" s="71" t="s">
        <v>74</v>
      </c>
      <c r="D51" s="86">
        <v>337310</v>
      </c>
      <c r="E51" s="71" t="s">
        <v>146</v>
      </c>
      <c r="F51" s="73">
        <f t="shared" si="1"/>
        <v>46.05</v>
      </c>
      <c r="G51" s="85">
        <f>G52</f>
        <v>41.47</v>
      </c>
      <c r="H51" s="85">
        <f>H52</f>
        <v>4.58</v>
      </c>
      <c r="I51" s="85"/>
      <c r="J51" s="85"/>
    </row>
    <row r="52" spans="1:10" ht="13.5" customHeight="1">
      <c r="A52" s="71" t="s">
        <v>147</v>
      </c>
      <c r="B52" s="71"/>
      <c r="C52" s="71" t="s">
        <v>74</v>
      </c>
      <c r="D52" s="86">
        <v>337310</v>
      </c>
      <c r="E52" s="71" t="s">
        <v>148</v>
      </c>
      <c r="F52" s="73">
        <f t="shared" si="1"/>
        <v>46.05</v>
      </c>
      <c r="G52" s="85">
        <v>41.47</v>
      </c>
      <c r="H52" s="85">
        <v>4.58</v>
      </c>
      <c r="I52" s="85"/>
      <c r="J52" s="85"/>
    </row>
    <row r="53" spans="1:10" ht="13.5" customHeight="1">
      <c r="A53" s="71" t="s">
        <v>149</v>
      </c>
      <c r="B53" s="71"/>
      <c r="C53" s="71" t="s">
        <v>74</v>
      </c>
      <c r="D53" s="86">
        <v>337310</v>
      </c>
      <c r="E53" s="71" t="s">
        <v>150</v>
      </c>
      <c r="F53" s="73">
        <f t="shared" si="1"/>
        <v>326.18</v>
      </c>
      <c r="G53" s="85">
        <f>G54+G57+G59</f>
        <v>193.68</v>
      </c>
      <c r="H53" s="85">
        <f>H54+H57+H59</f>
        <v>132.5</v>
      </c>
      <c r="I53" s="85"/>
      <c r="J53" s="85"/>
    </row>
    <row r="54" spans="1:10" ht="13.5" customHeight="1">
      <c r="A54" s="71" t="s">
        <v>151</v>
      </c>
      <c r="B54" s="71"/>
      <c r="C54" s="71" t="s">
        <v>74</v>
      </c>
      <c r="D54" s="86">
        <v>337310</v>
      </c>
      <c r="E54" s="71" t="s">
        <v>152</v>
      </c>
      <c r="F54" s="73">
        <f t="shared" si="1"/>
        <v>42.129999999999995</v>
      </c>
      <c r="G54" s="85">
        <f>G55+G56</f>
        <v>42.129999999999995</v>
      </c>
      <c r="H54" s="85">
        <f>H55+H56</f>
        <v>0</v>
      </c>
      <c r="I54" s="85"/>
      <c r="J54" s="85"/>
    </row>
    <row r="55" spans="1:10" ht="13.5" customHeight="1">
      <c r="A55" s="71">
        <v>2130101</v>
      </c>
      <c r="B55" s="71"/>
      <c r="C55" s="71"/>
      <c r="D55" s="86">
        <v>337311</v>
      </c>
      <c r="E55" s="71" t="s">
        <v>79</v>
      </c>
      <c r="F55" s="73">
        <f t="shared" si="1"/>
        <v>2.84</v>
      </c>
      <c r="G55" s="85">
        <v>2.84</v>
      </c>
      <c r="H55" s="85">
        <v>0</v>
      </c>
      <c r="I55" s="85"/>
      <c r="J55" s="85"/>
    </row>
    <row r="56" spans="1:10" ht="13.5" customHeight="1">
      <c r="A56" s="71" t="s">
        <v>153</v>
      </c>
      <c r="B56" s="71"/>
      <c r="C56" s="71" t="s">
        <v>74</v>
      </c>
      <c r="D56" s="86">
        <v>337310</v>
      </c>
      <c r="E56" s="71" t="s">
        <v>154</v>
      </c>
      <c r="F56" s="73">
        <f t="shared" si="1"/>
        <v>39.29</v>
      </c>
      <c r="G56" s="85">
        <v>39.29</v>
      </c>
      <c r="H56" s="85">
        <v>0</v>
      </c>
      <c r="I56" s="85"/>
      <c r="J56" s="85"/>
    </row>
    <row r="57" spans="1:10" ht="13.5" customHeight="1">
      <c r="A57" s="71" t="s">
        <v>155</v>
      </c>
      <c r="B57" s="71"/>
      <c r="C57" s="71" t="s">
        <v>74</v>
      </c>
      <c r="D57" s="86">
        <v>337310</v>
      </c>
      <c r="E57" s="71" t="s">
        <v>156</v>
      </c>
      <c r="F57" s="73">
        <f t="shared" si="1"/>
        <v>20</v>
      </c>
      <c r="G57" s="85">
        <f>G58</f>
        <v>0</v>
      </c>
      <c r="H57" s="85">
        <f>H58</f>
        <v>20</v>
      </c>
      <c r="I57" s="85"/>
      <c r="J57" s="85"/>
    </row>
    <row r="58" spans="1:10" ht="13.5" customHeight="1">
      <c r="A58" s="71" t="s">
        <v>157</v>
      </c>
      <c r="B58" s="71"/>
      <c r="C58" s="71" t="s">
        <v>74</v>
      </c>
      <c r="D58" s="86">
        <v>337310</v>
      </c>
      <c r="E58" s="71" t="s">
        <v>158</v>
      </c>
      <c r="F58" s="73">
        <f t="shared" si="1"/>
        <v>20</v>
      </c>
      <c r="G58" s="85">
        <v>0</v>
      </c>
      <c r="H58" s="85">
        <v>20</v>
      </c>
      <c r="I58" s="85"/>
      <c r="J58" s="85"/>
    </row>
    <row r="59" spans="1:10" ht="13.5" customHeight="1">
      <c r="A59" s="71" t="s">
        <v>159</v>
      </c>
      <c r="B59" s="71"/>
      <c r="C59" s="71" t="s">
        <v>74</v>
      </c>
      <c r="D59" s="86">
        <v>337310</v>
      </c>
      <c r="E59" s="71" t="s">
        <v>160</v>
      </c>
      <c r="F59" s="73">
        <f t="shared" si="1"/>
        <v>264.05</v>
      </c>
      <c r="G59" s="85">
        <f>G60+G61</f>
        <v>151.55</v>
      </c>
      <c r="H59" s="85">
        <f>H60+H61</f>
        <v>112.5</v>
      </c>
      <c r="I59" s="85"/>
      <c r="J59" s="85"/>
    </row>
    <row r="60" spans="1:10" ht="13.5" customHeight="1">
      <c r="A60" s="71" t="s">
        <v>161</v>
      </c>
      <c r="B60" s="71"/>
      <c r="C60" s="71" t="s">
        <v>74</v>
      </c>
      <c r="D60" s="86">
        <v>337310</v>
      </c>
      <c r="E60" s="71" t="s">
        <v>162</v>
      </c>
      <c r="F60" s="73">
        <f t="shared" si="1"/>
        <v>151.55</v>
      </c>
      <c r="G60" s="85">
        <v>151.55</v>
      </c>
      <c r="H60" s="85">
        <v>0</v>
      </c>
      <c r="I60" s="85"/>
      <c r="J60" s="85"/>
    </row>
    <row r="61" spans="1:10" ht="13.5" customHeight="1">
      <c r="A61" s="71" t="s">
        <v>163</v>
      </c>
      <c r="B61" s="71"/>
      <c r="C61" s="71" t="s">
        <v>74</v>
      </c>
      <c r="D61" s="86">
        <v>337310</v>
      </c>
      <c r="E61" s="71" t="s">
        <v>164</v>
      </c>
      <c r="F61" s="73">
        <f t="shared" si="1"/>
        <v>112.5</v>
      </c>
      <c r="G61" s="85">
        <v>0</v>
      </c>
      <c r="H61" s="85">
        <v>112.5</v>
      </c>
      <c r="I61" s="85"/>
      <c r="J61" s="85"/>
    </row>
    <row r="62" spans="1:10" ht="13.5" customHeight="1">
      <c r="A62" s="71" t="s">
        <v>165</v>
      </c>
      <c r="B62" s="71"/>
      <c r="C62" s="71" t="s">
        <v>74</v>
      </c>
      <c r="D62" s="86">
        <v>337310</v>
      </c>
      <c r="E62" s="71" t="s">
        <v>166</v>
      </c>
      <c r="F62" s="73">
        <f t="shared" si="1"/>
        <v>4.31</v>
      </c>
      <c r="G62" s="85">
        <f>G63</f>
        <v>0</v>
      </c>
      <c r="H62" s="85">
        <f>H63</f>
        <v>4.31</v>
      </c>
      <c r="I62" s="85"/>
      <c r="J62" s="85"/>
    </row>
    <row r="63" spans="1:10" ht="13.5" customHeight="1">
      <c r="A63" s="71" t="s">
        <v>167</v>
      </c>
      <c r="B63" s="71"/>
      <c r="C63" s="71" t="s">
        <v>74</v>
      </c>
      <c r="D63" s="86">
        <v>337310</v>
      </c>
      <c r="E63" s="71" t="s">
        <v>168</v>
      </c>
      <c r="F63" s="73">
        <f t="shared" si="1"/>
        <v>4.31</v>
      </c>
      <c r="G63" s="85">
        <f>G64</f>
        <v>0</v>
      </c>
      <c r="H63" s="85">
        <f>H64</f>
        <v>4.31</v>
      </c>
      <c r="I63" s="85"/>
      <c r="J63" s="85"/>
    </row>
    <row r="64" spans="1:10" ht="13.5" customHeight="1">
      <c r="A64" s="71" t="s">
        <v>169</v>
      </c>
      <c r="B64" s="71"/>
      <c r="C64" s="71" t="s">
        <v>74</v>
      </c>
      <c r="D64" s="86">
        <v>337310</v>
      </c>
      <c r="E64" s="71" t="s">
        <v>170</v>
      </c>
      <c r="F64" s="73">
        <f t="shared" si="1"/>
        <v>4.31</v>
      </c>
      <c r="G64" s="85">
        <v>0</v>
      </c>
      <c r="H64" s="85">
        <v>4.31</v>
      </c>
      <c r="I64" s="85"/>
      <c r="J64" s="85"/>
    </row>
    <row r="65" spans="1:10" ht="13.5" customHeight="1">
      <c r="A65" s="71" t="s">
        <v>171</v>
      </c>
      <c r="B65" s="71"/>
      <c r="C65" s="71" t="s">
        <v>74</v>
      </c>
      <c r="D65" s="86">
        <v>337310</v>
      </c>
      <c r="E65" s="71" t="s">
        <v>172</v>
      </c>
      <c r="F65" s="73">
        <f t="shared" si="1"/>
        <v>3</v>
      </c>
      <c r="G65" s="85">
        <f>G66</f>
        <v>0</v>
      </c>
      <c r="H65" s="85">
        <f>H66</f>
        <v>3</v>
      </c>
      <c r="I65" s="85"/>
      <c r="J65" s="85"/>
    </row>
    <row r="66" spans="1:10" ht="13.5" customHeight="1">
      <c r="A66" s="71" t="s">
        <v>173</v>
      </c>
      <c r="B66" s="71"/>
      <c r="C66" s="71" t="s">
        <v>74</v>
      </c>
      <c r="D66" s="86">
        <v>337310</v>
      </c>
      <c r="E66" s="71" t="s">
        <v>174</v>
      </c>
      <c r="F66" s="73">
        <f t="shared" si="1"/>
        <v>3</v>
      </c>
      <c r="G66" s="85">
        <f>G67</f>
        <v>0</v>
      </c>
      <c r="H66" s="85">
        <f>H67</f>
        <v>3</v>
      </c>
      <c r="I66" s="85"/>
      <c r="J66" s="85"/>
    </row>
    <row r="67" spans="1:10" ht="13.5" customHeight="1">
      <c r="A67" s="71" t="s">
        <v>175</v>
      </c>
      <c r="B67" s="71"/>
      <c r="C67" s="71" t="s">
        <v>74</v>
      </c>
      <c r="D67" s="86">
        <v>337310</v>
      </c>
      <c r="E67" s="71" t="s">
        <v>176</v>
      </c>
      <c r="F67" s="73">
        <f t="shared" si="1"/>
        <v>3</v>
      </c>
      <c r="G67" s="85">
        <v>0</v>
      </c>
      <c r="H67" s="85">
        <v>3</v>
      </c>
      <c r="I67" s="85"/>
      <c r="J67" s="85"/>
    </row>
    <row r="68" spans="1:10" ht="13.5" customHeight="1">
      <c r="A68" s="71" t="s">
        <v>177</v>
      </c>
      <c r="B68" s="71"/>
      <c r="C68" s="71" t="s">
        <v>74</v>
      </c>
      <c r="D68" s="86">
        <v>337310</v>
      </c>
      <c r="E68" s="71" t="s">
        <v>178</v>
      </c>
      <c r="F68" s="73">
        <f t="shared" si="1"/>
        <v>31.47</v>
      </c>
      <c r="G68" s="85">
        <f>G69</f>
        <v>31.47</v>
      </c>
      <c r="H68" s="85">
        <f>H69</f>
        <v>0</v>
      </c>
      <c r="I68" s="85"/>
      <c r="J68" s="85"/>
    </row>
    <row r="69" spans="1:10" ht="13.5" customHeight="1">
      <c r="A69" s="71" t="s">
        <v>179</v>
      </c>
      <c r="B69" s="71"/>
      <c r="C69" s="71" t="s">
        <v>74</v>
      </c>
      <c r="D69" s="86">
        <v>337310</v>
      </c>
      <c r="E69" s="71" t="s">
        <v>180</v>
      </c>
      <c r="F69" s="73">
        <f t="shared" si="1"/>
        <v>31.47</v>
      </c>
      <c r="G69" s="85">
        <f>G70</f>
        <v>31.47</v>
      </c>
      <c r="H69" s="85">
        <f>H70</f>
        <v>0</v>
      </c>
      <c r="I69" s="85"/>
      <c r="J69" s="85"/>
    </row>
    <row r="70" spans="1:10" ht="13.5" customHeight="1">
      <c r="A70" s="71" t="s">
        <v>181</v>
      </c>
      <c r="B70" s="71"/>
      <c r="C70" s="71" t="s">
        <v>74</v>
      </c>
      <c r="D70" s="86">
        <v>337310</v>
      </c>
      <c r="E70" s="71" t="s">
        <v>182</v>
      </c>
      <c r="F70" s="73">
        <f t="shared" si="1"/>
        <v>31.47</v>
      </c>
      <c r="G70" s="85">
        <v>31.47</v>
      </c>
      <c r="H70" s="85">
        <v>0</v>
      </c>
      <c r="I70" s="85"/>
      <c r="J70" s="85"/>
    </row>
  </sheetData>
  <sheetProtection/>
  <mergeCells count="72">
    <mergeCell ref="A1:D1"/>
    <mergeCell ref="A3:J3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workbookViewId="0" topLeftCell="A13">
      <selection activeCell="E31" sqref="E31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8" t="s">
        <v>191</v>
      </c>
    </row>
    <row r="2" spans="1:34" ht="20.25" customHeight="1">
      <c r="A2" s="109"/>
      <c r="B2" s="109"/>
      <c r="C2" s="109"/>
      <c r="D2" s="109"/>
      <c r="E2" s="109"/>
      <c r="F2" s="109"/>
      <c r="G2" s="109"/>
      <c r="H2" s="44" t="s">
        <v>192</v>
      </c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</row>
    <row r="3" spans="1:34" ht="20.25" customHeight="1">
      <c r="A3" s="6" t="s">
        <v>193</v>
      </c>
      <c r="B3" s="6"/>
      <c r="C3" s="6"/>
      <c r="D3" s="6"/>
      <c r="E3" s="6"/>
      <c r="F3" s="6"/>
      <c r="G3" s="6"/>
      <c r="H3" s="6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</row>
    <row r="4" spans="1:34" ht="20.25" customHeight="1">
      <c r="A4" s="110"/>
      <c r="B4" s="110"/>
      <c r="C4" s="42"/>
      <c r="D4" s="42"/>
      <c r="E4" s="42"/>
      <c r="F4" s="42"/>
      <c r="G4" s="42"/>
      <c r="H4" s="9" t="s">
        <v>6</v>
      </c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</row>
    <row r="5" spans="1:34" ht="20.25" customHeight="1">
      <c r="A5" s="111" t="s">
        <v>7</v>
      </c>
      <c r="B5" s="111"/>
      <c r="C5" s="111" t="s">
        <v>8</v>
      </c>
      <c r="D5" s="111"/>
      <c r="E5" s="111"/>
      <c r="F5" s="111"/>
      <c r="G5" s="111"/>
      <c r="H5" s="11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</row>
    <row r="6" spans="1:34" s="108" customFormat="1" ht="37.5" customHeight="1">
      <c r="A6" s="112" t="s">
        <v>9</v>
      </c>
      <c r="B6" s="113" t="s">
        <v>10</v>
      </c>
      <c r="C6" s="112" t="s">
        <v>9</v>
      </c>
      <c r="D6" s="112" t="s">
        <v>50</v>
      </c>
      <c r="E6" s="113" t="s">
        <v>194</v>
      </c>
      <c r="F6" s="114" t="s">
        <v>195</v>
      </c>
      <c r="G6" s="112" t="s">
        <v>196</v>
      </c>
      <c r="H6" s="114" t="s">
        <v>197</v>
      </c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</row>
    <row r="7" spans="1:34" ht="24.75" customHeight="1">
      <c r="A7" s="115" t="s">
        <v>198</v>
      </c>
      <c r="B7" s="116">
        <v>830.84</v>
      </c>
      <c r="C7" s="117" t="s">
        <v>199</v>
      </c>
      <c r="D7" s="118"/>
      <c r="E7" s="113"/>
      <c r="F7" s="119"/>
      <c r="G7" s="120"/>
      <c r="H7" s="119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</row>
    <row r="8" spans="1:34" ht="24.75" customHeight="1">
      <c r="A8" s="115" t="s">
        <v>200</v>
      </c>
      <c r="B8" s="116">
        <v>830.84</v>
      </c>
      <c r="C8" s="121" t="s">
        <v>201</v>
      </c>
      <c r="D8" s="122">
        <v>308.63164</v>
      </c>
      <c r="E8" s="122">
        <v>308.63164</v>
      </c>
      <c r="F8" s="116"/>
      <c r="G8" s="116"/>
      <c r="H8" s="116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</row>
    <row r="9" spans="1:34" ht="24.75" customHeight="1">
      <c r="A9" s="115" t="s">
        <v>202</v>
      </c>
      <c r="B9" s="116"/>
      <c r="C9" s="121" t="s">
        <v>203</v>
      </c>
      <c r="D9" s="122"/>
      <c r="E9" s="123"/>
      <c r="F9" s="124"/>
      <c r="G9" s="124"/>
      <c r="H9" s="116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</row>
    <row r="10" spans="1:34" ht="24.75" customHeight="1">
      <c r="A10" s="115" t="s">
        <v>204</v>
      </c>
      <c r="B10" s="125"/>
      <c r="C10" s="121" t="s">
        <v>205</v>
      </c>
      <c r="D10" s="122"/>
      <c r="E10" s="123"/>
      <c r="F10" s="124"/>
      <c r="G10" s="124"/>
      <c r="H10" s="116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</row>
    <row r="11" spans="1:34" ht="24.75" customHeight="1">
      <c r="A11" s="115" t="s">
        <v>206</v>
      </c>
      <c r="B11" s="126"/>
      <c r="C11" s="121" t="s">
        <v>207</v>
      </c>
      <c r="D11" s="122"/>
      <c r="E11" s="123"/>
      <c r="F11" s="124"/>
      <c r="G11" s="124"/>
      <c r="H11" s="116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</row>
    <row r="12" spans="1:34" ht="24.75" customHeight="1">
      <c r="A12" s="115" t="s">
        <v>200</v>
      </c>
      <c r="B12" s="116"/>
      <c r="C12" s="121" t="s">
        <v>208</v>
      </c>
      <c r="D12" s="122"/>
      <c r="E12" s="123"/>
      <c r="F12" s="124"/>
      <c r="G12" s="124"/>
      <c r="H12" s="116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</row>
    <row r="13" spans="1:34" ht="24.75" customHeight="1">
      <c r="A13" s="115" t="s">
        <v>202</v>
      </c>
      <c r="B13" s="116"/>
      <c r="C13" s="121" t="s">
        <v>209</v>
      </c>
      <c r="D13" s="122"/>
      <c r="E13" s="123"/>
      <c r="F13" s="124"/>
      <c r="G13" s="124"/>
      <c r="H13" s="116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</row>
    <row r="14" spans="1:34" ht="24.75" customHeight="1">
      <c r="A14" s="115" t="s">
        <v>204</v>
      </c>
      <c r="B14" s="116"/>
      <c r="C14" s="121" t="s">
        <v>210</v>
      </c>
      <c r="D14" s="122">
        <v>9.45962</v>
      </c>
      <c r="E14" s="122">
        <v>9.45962</v>
      </c>
      <c r="F14" s="124"/>
      <c r="G14" s="124"/>
      <c r="H14" s="116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</row>
    <row r="15" spans="1:34" ht="24.75" customHeight="1">
      <c r="A15" s="115" t="s">
        <v>211</v>
      </c>
      <c r="B15" s="125"/>
      <c r="C15" s="121" t="s">
        <v>212</v>
      </c>
      <c r="D15" s="122">
        <v>57.984036</v>
      </c>
      <c r="E15" s="122">
        <v>57.984036</v>
      </c>
      <c r="F15" s="124"/>
      <c r="G15" s="124"/>
      <c r="H15" s="116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</row>
    <row r="16" spans="1:34" ht="24.75" customHeight="1">
      <c r="A16" s="127"/>
      <c r="B16" s="128"/>
      <c r="C16" s="121" t="s">
        <v>213</v>
      </c>
      <c r="D16" s="122"/>
      <c r="E16" s="122"/>
      <c r="F16" s="124"/>
      <c r="G16" s="124"/>
      <c r="H16" s="116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</row>
    <row r="17" spans="1:34" ht="24.75" customHeight="1">
      <c r="A17" s="127"/>
      <c r="B17" s="128"/>
      <c r="C17" s="121" t="s">
        <v>214</v>
      </c>
      <c r="D17" s="122">
        <v>40.523552</v>
      </c>
      <c r="E17" s="122">
        <v>40.523552</v>
      </c>
      <c r="F17" s="129"/>
      <c r="G17" s="129"/>
      <c r="H17" s="130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</row>
    <row r="18" spans="1:34" ht="24.75" customHeight="1">
      <c r="A18" s="127"/>
      <c r="B18" s="128"/>
      <c r="C18" s="121" t="s">
        <v>215</v>
      </c>
      <c r="D18" s="122"/>
      <c r="E18" s="122"/>
      <c r="F18" s="129"/>
      <c r="G18" s="129"/>
      <c r="H18" s="130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</row>
    <row r="19" spans="1:34" ht="24.75" customHeight="1">
      <c r="A19" s="127"/>
      <c r="B19" s="128"/>
      <c r="C19" s="121" t="s">
        <v>216</v>
      </c>
      <c r="D19" s="122">
        <v>49.274712</v>
      </c>
      <c r="E19" s="122">
        <v>49.274712</v>
      </c>
      <c r="F19" s="129"/>
      <c r="G19" s="129"/>
      <c r="H19" s="130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</row>
    <row r="20" spans="1:34" ht="24.75" customHeight="1">
      <c r="A20" s="127"/>
      <c r="B20" s="128"/>
      <c r="C20" s="121" t="s">
        <v>217</v>
      </c>
      <c r="D20" s="122">
        <v>326.176748</v>
      </c>
      <c r="E20" s="122">
        <v>326.176748</v>
      </c>
      <c r="F20" s="129"/>
      <c r="G20" s="129"/>
      <c r="H20" s="130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</row>
    <row r="21" spans="1:34" ht="24.75" customHeight="1">
      <c r="A21" s="127"/>
      <c r="B21" s="128"/>
      <c r="C21" s="121" t="s">
        <v>218</v>
      </c>
      <c r="D21" s="122">
        <v>4.31</v>
      </c>
      <c r="E21" s="122">
        <v>4.31</v>
      </c>
      <c r="F21" s="129"/>
      <c r="G21" s="129"/>
      <c r="H21" s="130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</row>
    <row r="22" spans="1:34" ht="24.75" customHeight="1">
      <c r="A22" s="127"/>
      <c r="B22" s="128"/>
      <c r="C22" s="121" t="s">
        <v>219</v>
      </c>
      <c r="D22" s="122">
        <v>3</v>
      </c>
      <c r="E22" s="122">
        <v>3</v>
      </c>
      <c r="F22" s="129"/>
      <c r="G22" s="129"/>
      <c r="H22" s="130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</row>
    <row r="23" spans="1:34" ht="24.75" customHeight="1">
      <c r="A23" s="127"/>
      <c r="B23" s="128"/>
      <c r="C23" s="121" t="s">
        <v>220</v>
      </c>
      <c r="D23" s="122"/>
      <c r="E23" s="122"/>
      <c r="F23" s="129"/>
      <c r="G23" s="129"/>
      <c r="H23" s="130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</row>
    <row r="24" spans="1:34" ht="24.75" customHeight="1">
      <c r="A24" s="127"/>
      <c r="B24" s="128"/>
      <c r="C24" s="121" t="s">
        <v>221</v>
      </c>
      <c r="D24" s="122"/>
      <c r="E24" s="122"/>
      <c r="F24" s="129"/>
      <c r="G24" s="129"/>
      <c r="H24" s="130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</row>
    <row r="25" spans="1:34" ht="24.75" customHeight="1">
      <c r="A25" s="127"/>
      <c r="B25" s="128"/>
      <c r="C25" s="121" t="s">
        <v>222</v>
      </c>
      <c r="D25" s="122"/>
      <c r="E25" s="122"/>
      <c r="F25" s="129"/>
      <c r="G25" s="129"/>
      <c r="H25" s="130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</row>
    <row r="26" spans="1:34" ht="24.75" customHeight="1">
      <c r="A26" s="127"/>
      <c r="B26" s="128"/>
      <c r="C26" s="121" t="s">
        <v>223</v>
      </c>
      <c r="D26" s="122"/>
      <c r="E26" s="122"/>
      <c r="F26" s="129"/>
      <c r="G26" s="129"/>
      <c r="H26" s="130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</row>
    <row r="27" spans="1:34" ht="24.75" customHeight="1">
      <c r="A27" s="131"/>
      <c r="B27" s="125"/>
      <c r="C27" s="121" t="s">
        <v>224</v>
      </c>
      <c r="D27" s="122">
        <v>31.474968</v>
      </c>
      <c r="E27" s="122">
        <v>31.474968</v>
      </c>
      <c r="F27" s="129"/>
      <c r="G27" s="129"/>
      <c r="H27" s="130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</row>
    <row r="28" spans="1:34" ht="24.75" customHeight="1">
      <c r="A28" s="131"/>
      <c r="B28" s="125"/>
      <c r="C28" s="131" t="s">
        <v>225</v>
      </c>
      <c r="D28" s="132"/>
      <c r="E28" s="133"/>
      <c r="F28" s="133"/>
      <c r="G28" s="133"/>
      <c r="H28" s="125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</row>
    <row r="29" spans="1:34" ht="20.25" customHeight="1">
      <c r="A29" s="131"/>
      <c r="B29" s="134"/>
      <c r="C29" s="131"/>
      <c r="D29" s="135"/>
      <c r="E29" s="136"/>
      <c r="F29" s="136"/>
      <c r="G29" s="136"/>
      <c r="H29" s="136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</row>
    <row r="30" spans="1:34" ht="20.25" customHeight="1">
      <c r="A30" s="137" t="s">
        <v>44</v>
      </c>
      <c r="B30" s="134">
        <v>830.84</v>
      </c>
      <c r="C30" s="137" t="s">
        <v>45</v>
      </c>
      <c r="D30" s="132">
        <v>830.84</v>
      </c>
      <c r="E30" s="135">
        <v>830.84</v>
      </c>
      <c r="F30" s="135"/>
      <c r="G30" s="135"/>
      <c r="H30" s="135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</row>
    <row r="31" spans="1:8" ht="20.25" customHeight="1">
      <c r="A31" s="138"/>
      <c r="B31" s="139"/>
      <c r="C31" s="140"/>
      <c r="D31" s="140"/>
      <c r="E31" s="140"/>
      <c r="F31" s="140"/>
      <c r="G31" s="140"/>
      <c r="H31" s="109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5"/>
  <sheetViews>
    <sheetView tabSelected="1" workbookViewId="0" topLeftCell="A1">
      <selection activeCell="L8" sqref="L8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5.375" style="1" customWidth="1"/>
    <col min="6" max="6" width="6.00390625" style="1" customWidth="1"/>
    <col min="7" max="7" width="5.75390625" style="1" customWidth="1"/>
    <col min="8" max="18" width="5.00390625" style="1" customWidth="1"/>
    <col min="19" max="19" width="5.75390625" style="1" customWidth="1"/>
    <col min="20" max="21" width="5.00390625" style="1" customWidth="1"/>
    <col min="22" max="22" width="5.50390625" style="1" customWidth="1"/>
    <col min="23" max="24" width="5.00390625" style="1" customWidth="1"/>
    <col min="25" max="32" width="4.875" style="1" customWidth="1"/>
    <col min="33" max="33" width="5.25390625" style="1" customWidth="1"/>
    <col min="34" max="52" width="4.50390625" style="1" customWidth="1"/>
    <col min="53" max="53" width="8.00390625" style="1" customWidth="1"/>
    <col min="54" max="190" width="6.875" style="1" customWidth="1"/>
    <col min="191" max="16384" width="6.875" style="1" customWidth="1"/>
  </cols>
  <sheetData>
    <row r="1" spans="1:9" ht="30" customHeight="1">
      <c r="A1" s="75" t="s">
        <v>226</v>
      </c>
      <c r="B1" s="75"/>
      <c r="C1" s="75"/>
      <c r="D1" s="75"/>
      <c r="F1" s="75"/>
      <c r="G1" s="75"/>
      <c r="H1" s="75"/>
      <c r="I1" s="75"/>
    </row>
    <row r="2" ht="12.75" customHeight="1">
      <c r="AZ2" s="1" t="s">
        <v>227</v>
      </c>
    </row>
    <row r="3" spans="1:52" ht="19.5" customHeight="1">
      <c r="A3" s="6" t="s">
        <v>228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3" ht="19.5" customHeight="1">
      <c r="A4" s="7"/>
      <c r="B4" s="7"/>
      <c r="C4" s="7"/>
      <c r="D4" s="7"/>
      <c r="E4" s="7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9" t="s">
        <v>6</v>
      </c>
      <c r="BA4" s="34"/>
    </row>
    <row r="5" spans="1:53" ht="28.5" customHeight="1">
      <c r="A5" s="90" t="s">
        <v>49</v>
      </c>
      <c r="B5" s="91"/>
      <c r="C5" s="91"/>
      <c r="D5" s="91"/>
      <c r="E5" s="92"/>
      <c r="F5" s="18" t="s">
        <v>50</v>
      </c>
      <c r="G5" s="93" t="s">
        <v>229</v>
      </c>
      <c r="H5" s="93"/>
      <c r="I5" s="93"/>
      <c r="J5" s="93"/>
      <c r="K5" s="93"/>
      <c r="L5" s="99" t="s">
        <v>230</v>
      </c>
      <c r="M5" s="100"/>
      <c r="N5" s="100"/>
      <c r="O5" s="100"/>
      <c r="P5" s="100"/>
      <c r="Q5" s="100"/>
      <c r="R5" s="100"/>
      <c r="S5" s="101" t="s">
        <v>231</v>
      </c>
      <c r="T5" s="102"/>
      <c r="U5" s="102"/>
      <c r="V5" s="102"/>
      <c r="W5" s="102"/>
      <c r="X5" s="103"/>
      <c r="Y5" s="106" t="s">
        <v>232</v>
      </c>
      <c r="Z5" s="106"/>
      <c r="AA5" s="106"/>
      <c r="AB5" s="106"/>
      <c r="AC5" s="106" t="s">
        <v>233</v>
      </c>
      <c r="AD5" s="106"/>
      <c r="AE5" s="106"/>
      <c r="AF5" s="106"/>
      <c r="AG5" s="106" t="s">
        <v>234</v>
      </c>
      <c r="AH5" s="106"/>
      <c r="AI5" s="106"/>
      <c r="AJ5" s="106" t="s">
        <v>235</v>
      </c>
      <c r="AK5" s="106"/>
      <c r="AL5" s="106"/>
      <c r="AM5" s="106" t="s">
        <v>236</v>
      </c>
      <c r="AN5" s="106"/>
      <c r="AO5" s="106"/>
      <c r="AP5" s="106"/>
      <c r="AQ5" s="106"/>
      <c r="AR5" s="106" t="s">
        <v>237</v>
      </c>
      <c r="AS5" s="106"/>
      <c r="AT5" s="106"/>
      <c r="AU5" s="106"/>
      <c r="AV5" s="106"/>
      <c r="AW5" s="106" t="s">
        <v>238</v>
      </c>
      <c r="AX5" s="106"/>
      <c r="AY5" s="106"/>
      <c r="AZ5" s="106"/>
      <c r="BA5" s="34"/>
    </row>
    <row r="6" spans="1:53" ht="28.5" customHeight="1">
      <c r="A6" s="14" t="s">
        <v>60</v>
      </c>
      <c r="B6" s="14"/>
      <c r="C6" s="94"/>
      <c r="D6" s="18" t="s">
        <v>61</v>
      </c>
      <c r="E6" s="18" t="s">
        <v>62</v>
      </c>
      <c r="F6" s="19"/>
      <c r="G6" s="95" t="s">
        <v>65</v>
      </c>
      <c r="H6" s="95" t="s">
        <v>239</v>
      </c>
      <c r="I6" s="95" t="s">
        <v>240</v>
      </c>
      <c r="J6" s="95" t="s">
        <v>241</v>
      </c>
      <c r="K6" s="95" t="s">
        <v>242</v>
      </c>
      <c r="L6" s="95" t="s">
        <v>65</v>
      </c>
      <c r="M6" s="95" t="s">
        <v>243</v>
      </c>
      <c r="N6" s="95" t="s">
        <v>244</v>
      </c>
      <c r="O6" s="95" t="s">
        <v>245</v>
      </c>
      <c r="P6" s="95" t="s">
        <v>246</v>
      </c>
      <c r="Q6" s="95" t="s">
        <v>247</v>
      </c>
      <c r="R6" s="95" t="s">
        <v>248</v>
      </c>
      <c r="S6" s="19" t="s">
        <v>65</v>
      </c>
      <c r="T6" s="19" t="s">
        <v>249</v>
      </c>
      <c r="U6" s="19" t="s">
        <v>250</v>
      </c>
      <c r="V6" s="19" t="s">
        <v>251</v>
      </c>
      <c r="W6" s="19" t="s">
        <v>252</v>
      </c>
      <c r="X6" s="104" t="s">
        <v>253</v>
      </c>
      <c r="Y6" s="19" t="s">
        <v>65</v>
      </c>
      <c r="Z6" s="19" t="s">
        <v>254</v>
      </c>
      <c r="AA6" s="19" t="s">
        <v>255</v>
      </c>
      <c r="AB6" s="19" t="s">
        <v>256</v>
      </c>
      <c r="AC6" s="19" t="s">
        <v>65</v>
      </c>
      <c r="AD6" s="19" t="s">
        <v>257</v>
      </c>
      <c r="AE6" s="19" t="s">
        <v>258</v>
      </c>
      <c r="AF6" s="19" t="s">
        <v>256</v>
      </c>
      <c r="AG6" s="19" t="s">
        <v>65</v>
      </c>
      <c r="AH6" s="19" t="s">
        <v>259</v>
      </c>
      <c r="AI6" s="19" t="s">
        <v>260</v>
      </c>
      <c r="AJ6" s="19" t="s">
        <v>65</v>
      </c>
      <c r="AK6" s="19" t="s">
        <v>261</v>
      </c>
      <c r="AL6" s="19" t="s">
        <v>262</v>
      </c>
      <c r="AM6" s="19" t="s">
        <v>65</v>
      </c>
      <c r="AN6" s="19" t="s">
        <v>263</v>
      </c>
      <c r="AO6" s="19" t="s">
        <v>264</v>
      </c>
      <c r="AP6" s="19" t="s">
        <v>265</v>
      </c>
      <c r="AQ6" s="19" t="s">
        <v>256</v>
      </c>
      <c r="AR6" s="19" t="s">
        <v>65</v>
      </c>
      <c r="AS6" s="19" t="s">
        <v>263</v>
      </c>
      <c r="AT6" s="19" t="s">
        <v>264</v>
      </c>
      <c r="AU6" s="19" t="s">
        <v>265</v>
      </c>
      <c r="AV6" s="19" t="s">
        <v>256</v>
      </c>
      <c r="AW6" s="19" t="s">
        <v>65</v>
      </c>
      <c r="AX6" s="19" t="s">
        <v>266</v>
      </c>
      <c r="AY6" s="19" t="s">
        <v>267</v>
      </c>
      <c r="AZ6" s="19" t="s">
        <v>256</v>
      </c>
      <c r="BA6" s="34"/>
    </row>
    <row r="7" spans="1:53" ht="36.75" customHeight="1">
      <c r="A7" s="21" t="s">
        <v>70</v>
      </c>
      <c r="B7" s="20" t="s">
        <v>71</v>
      </c>
      <c r="C7" s="22" t="s">
        <v>72</v>
      </c>
      <c r="D7" s="24"/>
      <c r="E7" s="24"/>
      <c r="F7" s="2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05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34"/>
    </row>
    <row r="8" spans="1:53" ht="16.5" customHeight="1">
      <c r="A8" s="71" t="s">
        <v>73</v>
      </c>
      <c r="B8" s="71"/>
      <c r="C8" s="71"/>
      <c r="D8" s="56" t="s">
        <v>268</v>
      </c>
      <c r="E8" s="71" t="s">
        <v>75</v>
      </c>
      <c r="F8" s="96">
        <f>F9+F11+F15+F18+F20</f>
        <v>260.53999999999996</v>
      </c>
      <c r="G8" s="96">
        <f aca="true" t="shared" si="0" ref="G8:X8">G9+G11+G15+G18+G20</f>
        <v>198.48000000000002</v>
      </c>
      <c r="H8" s="96">
        <f t="shared" si="0"/>
        <v>96.94</v>
      </c>
      <c r="I8" s="96">
        <f t="shared" si="0"/>
        <v>77.41</v>
      </c>
      <c r="J8" s="96">
        <f t="shared" si="0"/>
        <v>6.23</v>
      </c>
      <c r="K8" s="96">
        <f t="shared" si="0"/>
        <v>17.9</v>
      </c>
      <c r="L8" s="96">
        <f t="shared" si="0"/>
        <v>62.059999999999995</v>
      </c>
      <c r="M8" s="96">
        <f t="shared" si="0"/>
        <v>34.47</v>
      </c>
      <c r="N8" s="96"/>
      <c r="O8" s="96"/>
      <c r="P8" s="96">
        <f t="shared" si="0"/>
        <v>3.8100000000000005</v>
      </c>
      <c r="Q8" s="96">
        <f t="shared" si="0"/>
        <v>4.77</v>
      </c>
      <c r="R8" s="96">
        <f t="shared" si="0"/>
        <v>19.01</v>
      </c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107"/>
    </row>
    <row r="9" spans="1:52" ht="16.5" customHeight="1">
      <c r="A9" s="71" t="s">
        <v>76</v>
      </c>
      <c r="B9" s="71"/>
      <c r="C9" s="71"/>
      <c r="D9" s="56" t="s">
        <v>268</v>
      </c>
      <c r="E9" s="71" t="s">
        <v>77</v>
      </c>
      <c r="F9" s="97">
        <f>F10</f>
        <v>8.74</v>
      </c>
      <c r="G9" s="97">
        <f aca="true" t="shared" si="1" ref="G9:R9">G10</f>
        <v>7.51</v>
      </c>
      <c r="H9" s="97">
        <f t="shared" si="1"/>
        <v>3.84</v>
      </c>
      <c r="I9" s="97">
        <f t="shared" si="1"/>
        <v>3.35</v>
      </c>
      <c r="J9" s="97">
        <f t="shared" si="1"/>
        <v>0.32</v>
      </c>
      <c r="K9" s="97"/>
      <c r="L9" s="97">
        <f t="shared" si="1"/>
        <v>1.23</v>
      </c>
      <c r="M9" s="97"/>
      <c r="N9" s="97"/>
      <c r="O9" s="97"/>
      <c r="P9" s="97">
        <f t="shared" si="1"/>
        <v>0.15</v>
      </c>
      <c r="Q9" s="97">
        <f t="shared" si="1"/>
        <v>0.18</v>
      </c>
      <c r="R9" s="97">
        <f t="shared" si="1"/>
        <v>0.9</v>
      </c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</row>
    <row r="10" spans="1:52" ht="16.5" customHeight="1">
      <c r="A10" s="71" t="s">
        <v>78</v>
      </c>
      <c r="B10" s="71"/>
      <c r="C10" s="71"/>
      <c r="D10" s="56" t="s">
        <v>268</v>
      </c>
      <c r="E10" s="71" t="s">
        <v>79</v>
      </c>
      <c r="F10" s="97">
        <f aca="true" t="shared" si="2" ref="F10:F21">G10+L10+S10+Y10+AC10+AG10+AJ10+AM10+AR10+AW10</f>
        <v>8.74</v>
      </c>
      <c r="G10" s="97">
        <f>H10+I10+J10+K10</f>
        <v>7.51</v>
      </c>
      <c r="H10" s="97">
        <v>3.84</v>
      </c>
      <c r="I10" s="97">
        <v>3.35</v>
      </c>
      <c r="J10" s="97">
        <v>0.32</v>
      </c>
      <c r="K10" s="97"/>
      <c r="L10" s="97">
        <f>P10+Q10+R10+M10+N10+O10</f>
        <v>1.23</v>
      </c>
      <c r="M10" s="97"/>
      <c r="N10" s="97"/>
      <c r="O10" s="97"/>
      <c r="P10" s="97">
        <v>0.15</v>
      </c>
      <c r="Q10" s="97">
        <v>0.18</v>
      </c>
      <c r="R10" s="97">
        <v>0.9</v>
      </c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</row>
    <row r="11" spans="1:52" ht="16.5" customHeight="1">
      <c r="A11" s="71" t="s">
        <v>86</v>
      </c>
      <c r="B11" s="71"/>
      <c r="C11" s="71"/>
      <c r="D11" s="56" t="s">
        <v>268</v>
      </c>
      <c r="E11" s="71" t="s">
        <v>87</v>
      </c>
      <c r="F11" s="97">
        <f t="shared" si="2"/>
        <v>152.52999999999997</v>
      </c>
      <c r="G11" s="97">
        <f>G12+G13+G14</f>
        <v>113.44999999999999</v>
      </c>
      <c r="H11" s="97">
        <f aca="true" t="shared" si="3" ref="H11:R11">H12+H13+H14</f>
        <v>54.099999999999994</v>
      </c>
      <c r="I11" s="97">
        <f t="shared" si="3"/>
        <v>46.839999999999996</v>
      </c>
      <c r="J11" s="97">
        <f t="shared" si="3"/>
        <v>3.76</v>
      </c>
      <c r="K11" s="97">
        <f t="shared" si="3"/>
        <v>8.75</v>
      </c>
      <c r="L11" s="97">
        <f t="shared" si="3"/>
        <v>39.08</v>
      </c>
      <c r="M11" s="97">
        <f t="shared" si="3"/>
        <v>22.619999999999997</v>
      </c>
      <c r="N11" s="97"/>
      <c r="O11" s="97"/>
      <c r="P11" s="97">
        <f t="shared" si="3"/>
        <v>2.18</v>
      </c>
      <c r="Q11" s="97">
        <f t="shared" si="3"/>
        <v>2.7199999999999998</v>
      </c>
      <c r="R11" s="97">
        <f t="shared" si="3"/>
        <v>11.559999999999999</v>
      </c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</row>
    <row r="12" spans="1:52" ht="16.5" customHeight="1">
      <c r="A12" s="71" t="s">
        <v>88</v>
      </c>
      <c r="B12" s="71"/>
      <c r="C12" s="71"/>
      <c r="D12" s="56" t="s">
        <v>268</v>
      </c>
      <c r="E12" s="71" t="s">
        <v>79</v>
      </c>
      <c r="F12" s="97">
        <f t="shared" si="2"/>
        <v>113.29999999999998</v>
      </c>
      <c r="G12" s="97">
        <f>H12+I12+J12+K12</f>
        <v>81.67999999999999</v>
      </c>
      <c r="H12" s="97">
        <v>39.51</v>
      </c>
      <c r="I12" s="97">
        <v>38.87</v>
      </c>
      <c r="J12" s="97">
        <v>3.3</v>
      </c>
      <c r="K12" s="97"/>
      <c r="L12" s="97">
        <f>P12+Q12+R12+M12+N12+O12</f>
        <v>31.619999999999997</v>
      </c>
      <c r="M12" s="97">
        <v>17.9</v>
      </c>
      <c r="N12" s="97"/>
      <c r="O12" s="97"/>
      <c r="P12" s="97">
        <v>1.57</v>
      </c>
      <c r="Q12" s="97">
        <v>1.96</v>
      </c>
      <c r="R12" s="97">
        <v>10.19</v>
      </c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</row>
    <row r="13" spans="1:52" ht="16.5" customHeight="1">
      <c r="A13" s="71" t="s">
        <v>91</v>
      </c>
      <c r="B13" s="71"/>
      <c r="C13" s="71"/>
      <c r="D13" s="56" t="s">
        <v>268</v>
      </c>
      <c r="E13" s="71" t="s">
        <v>92</v>
      </c>
      <c r="F13" s="97">
        <f t="shared" si="2"/>
        <v>16.12</v>
      </c>
      <c r="G13" s="97">
        <f>H13+I13+J13+K13</f>
        <v>11.96</v>
      </c>
      <c r="H13" s="97">
        <v>5.58</v>
      </c>
      <c r="I13" s="97">
        <v>5.92</v>
      </c>
      <c r="J13" s="97">
        <v>0.46</v>
      </c>
      <c r="K13" s="97"/>
      <c r="L13" s="97">
        <f>P13+Q13+R13+M13+N13+O13</f>
        <v>4.16</v>
      </c>
      <c r="M13" s="97">
        <v>2.27</v>
      </c>
      <c r="N13" s="97"/>
      <c r="O13" s="97"/>
      <c r="P13" s="97">
        <v>0.23</v>
      </c>
      <c r="Q13" s="97">
        <v>0.29</v>
      </c>
      <c r="R13" s="97">
        <v>1.37</v>
      </c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</row>
    <row r="14" spans="1:52" ht="16.5" customHeight="1">
      <c r="A14" s="71" t="s">
        <v>93</v>
      </c>
      <c r="B14" s="71"/>
      <c r="C14" s="71"/>
      <c r="D14" s="56" t="s">
        <v>268</v>
      </c>
      <c r="E14" s="71" t="s">
        <v>94</v>
      </c>
      <c r="F14" s="97">
        <f t="shared" si="2"/>
        <v>23.11</v>
      </c>
      <c r="G14" s="97">
        <f>H14+I14+J14+K14</f>
        <v>19.81</v>
      </c>
      <c r="H14" s="97">
        <v>9.01</v>
      </c>
      <c r="I14" s="97">
        <v>2.05</v>
      </c>
      <c r="J14" s="97"/>
      <c r="K14" s="97">
        <v>8.75</v>
      </c>
      <c r="L14" s="97">
        <f>P14+Q14+R14+M14+N14+O14</f>
        <v>3.3000000000000003</v>
      </c>
      <c r="M14" s="97">
        <v>2.45</v>
      </c>
      <c r="N14" s="97"/>
      <c r="O14" s="97"/>
      <c r="P14" s="97">
        <v>0.38</v>
      </c>
      <c r="Q14" s="97">
        <v>0.47</v>
      </c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</row>
    <row r="15" spans="1:52" ht="16.5" customHeight="1">
      <c r="A15" s="71" t="s">
        <v>95</v>
      </c>
      <c r="B15" s="71"/>
      <c r="C15" s="71"/>
      <c r="D15" s="56" t="s">
        <v>268</v>
      </c>
      <c r="E15" s="71" t="s">
        <v>96</v>
      </c>
      <c r="F15" s="97">
        <f t="shared" si="2"/>
        <v>37.81</v>
      </c>
      <c r="G15" s="97">
        <f>G16+G17</f>
        <v>30.47</v>
      </c>
      <c r="H15" s="97">
        <f aca="true" t="shared" si="4" ref="H15:R15">H16+H17</f>
        <v>16.130000000000003</v>
      </c>
      <c r="I15" s="97">
        <f t="shared" si="4"/>
        <v>4.949999999999999</v>
      </c>
      <c r="J15" s="97">
        <f t="shared" si="4"/>
        <v>0.24</v>
      </c>
      <c r="K15" s="97">
        <f t="shared" si="4"/>
        <v>9.15</v>
      </c>
      <c r="L15" s="97">
        <f t="shared" si="4"/>
        <v>7.34</v>
      </c>
      <c r="M15" s="97">
        <f t="shared" si="4"/>
        <v>5.35</v>
      </c>
      <c r="N15" s="97"/>
      <c r="O15" s="97"/>
      <c r="P15" s="97">
        <f t="shared" si="4"/>
        <v>0.58</v>
      </c>
      <c r="Q15" s="97">
        <f t="shared" si="4"/>
        <v>0.73</v>
      </c>
      <c r="R15" s="97">
        <f t="shared" si="4"/>
        <v>0.68</v>
      </c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</row>
    <row r="16" spans="1:52" ht="16.5" customHeight="1">
      <c r="A16" s="71" t="s">
        <v>97</v>
      </c>
      <c r="B16" s="71"/>
      <c r="C16" s="71"/>
      <c r="D16" s="56" t="s">
        <v>268</v>
      </c>
      <c r="E16" s="71" t="s">
        <v>79</v>
      </c>
      <c r="F16" s="97">
        <f t="shared" si="2"/>
        <v>12.209999999999999</v>
      </c>
      <c r="G16" s="97">
        <f>H16+I16+J16+K16</f>
        <v>5.93</v>
      </c>
      <c r="H16" s="97">
        <v>2.91</v>
      </c>
      <c r="I16" s="97">
        <v>2.78</v>
      </c>
      <c r="J16" s="97">
        <v>0.24</v>
      </c>
      <c r="K16" s="97"/>
      <c r="L16" s="97">
        <f>P16+Q16+R16+M16+N16+O16</f>
        <v>6.279999999999999</v>
      </c>
      <c r="M16" s="97">
        <v>5.35</v>
      </c>
      <c r="N16" s="97"/>
      <c r="O16" s="97"/>
      <c r="P16" s="97">
        <v>0.11</v>
      </c>
      <c r="Q16" s="97">
        <v>0.14</v>
      </c>
      <c r="R16" s="97">
        <v>0.68</v>
      </c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</row>
    <row r="17" spans="1:52" ht="16.5" customHeight="1">
      <c r="A17" s="71" t="s">
        <v>98</v>
      </c>
      <c r="B17" s="71"/>
      <c r="C17" s="71"/>
      <c r="D17" s="56" t="s">
        <v>268</v>
      </c>
      <c r="E17" s="71" t="s">
        <v>94</v>
      </c>
      <c r="F17" s="97">
        <f t="shared" si="2"/>
        <v>25.599999999999998</v>
      </c>
      <c r="G17" s="97">
        <f>H17+I17+J17+K17</f>
        <v>24.54</v>
      </c>
      <c r="H17" s="97">
        <v>13.22</v>
      </c>
      <c r="I17" s="97">
        <v>2.17</v>
      </c>
      <c r="J17" s="97"/>
      <c r="K17" s="97">
        <v>9.15</v>
      </c>
      <c r="L17" s="97">
        <f>P17+Q17+R17+M17+N17+O17</f>
        <v>1.06</v>
      </c>
      <c r="M17" s="97"/>
      <c r="N17" s="97"/>
      <c r="O17" s="97"/>
      <c r="P17" s="97">
        <v>0.47</v>
      </c>
      <c r="Q17" s="97">
        <v>0.59</v>
      </c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</row>
    <row r="18" spans="1:52" ht="16.5" customHeight="1">
      <c r="A18" s="71" t="s">
        <v>99</v>
      </c>
      <c r="B18" s="71"/>
      <c r="C18" s="71"/>
      <c r="D18" s="56" t="s">
        <v>268</v>
      </c>
      <c r="E18" s="71" t="s">
        <v>100</v>
      </c>
      <c r="F18" s="97">
        <f t="shared" si="2"/>
        <v>42.72</v>
      </c>
      <c r="G18" s="97">
        <f>H18+I18+J18+K18</f>
        <v>33.44</v>
      </c>
      <c r="H18" s="97">
        <v>16.31</v>
      </c>
      <c r="I18" s="97">
        <v>15.77</v>
      </c>
      <c r="J18" s="97">
        <v>1.36</v>
      </c>
      <c r="K18" s="97"/>
      <c r="L18" s="97">
        <f>P18+Q18+R18+M18+N18+O18</f>
        <v>9.280000000000001</v>
      </c>
      <c r="M18" s="97">
        <v>3.76</v>
      </c>
      <c r="N18" s="97"/>
      <c r="O18" s="97"/>
      <c r="P18" s="97">
        <v>0.64</v>
      </c>
      <c r="Q18" s="97">
        <v>0.81</v>
      </c>
      <c r="R18" s="97">
        <v>4.07</v>
      </c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</row>
    <row r="19" spans="1:52" ht="16.5" customHeight="1">
      <c r="A19" s="71" t="s">
        <v>101</v>
      </c>
      <c r="B19" s="71"/>
      <c r="C19" s="71"/>
      <c r="D19" s="56" t="s">
        <v>268</v>
      </c>
      <c r="E19" s="71" t="s">
        <v>79</v>
      </c>
      <c r="F19" s="97">
        <f t="shared" si="2"/>
        <v>42.72</v>
      </c>
      <c r="G19" s="97">
        <f>H19+I19+J19+K19</f>
        <v>33.44</v>
      </c>
      <c r="H19" s="97">
        <v>16.31</v>
      </c>
      <c r="I19" s="97">
        <v>15.77</v>
      </c>
      <c r="J19" s="97">
        <v>1.36</v>
      </c>
      <c r="K19" s="97"/>
      <c r="L19" s="97">
        <f>P19+Q19+R19+M19+N19+O19</f>
        <v>9.280000000000001</v>
      </c>
      <c r="M19" s="97">
        <v>3.76</v>
      </c>
      <c r="N19" s="97"/>
      <c r="O19" s="97"/>
      <c r="P19" s="97">
        <v>0.64</v>
      </c>
      <c r="Q19" s="97">
        <v>0.81</v>
      </c>
      <c r="R19" s="97">
        <v>4.07</v>
      </c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</row>
    <row r="20" spans="1:52" ht="16.5" customHeight="1">
      <c r="A20" s="71" t="s">
        <v>104</v>
      </c>
      <c r="B20" s="71"/>
      <c r="C20" s="71"/>
      <c r="D20" s="56" t="s">
        <v>268</v>
      </c>
      <c r="E20" s="71" t="s">
        <v>105</v>
      </c>
      <c r="F20" s="97">
        <f t="shared" si="2"/>
        <v>18.740000000000002</v>
      </c>
      <c r="G20" s="97">
        <f>G21</f>
        <v>13.61</v>
      </c>
      <c r="H20" s="97">
        <f aca="true" t="shared" si="5" ref="H20:R20">H21</f>
        <v>6.56</v>
      </c>
      <c r="I20" s="97">
        <f t="shared" si="5"/>
        <v>6.5</v>
      </c>
      <c r="J20" s="97">
        <f t="shared" si="5"/>
        <v>0.55</v>
      </c>
      <c r="K20" s="97"/>
      <c r="L20" s="97">
        <f t="shared" si="5"/>
        <v>5.130000000000001</v>
      </c>
      <c r="M20" s="97">
        <f t="shared" si="5"/>
        <v>2.74</v>
      </c>
      <c r="N20" s="97"/>
      <c r="O20" s="97"/>
      <c r="P20" s="97">
        <f t="shared" si="5"/>
        <v>0.26</v>
      </c>
      <c r="Q20" s="97">
        <f t="shared" si="5"/>
        <v>0.33</v>
      </c>
      <c r="R20" s="97">
        <f t="shared" si="5"/>
        <v>1.8</v>
      </c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</row>
    <row r="21" spans="1:52" ht="16.5" customHeight="1">
      <c r="A21" s="71" t="s">
        <v>106</v>
      </c>
      <c r="B21" s="71"/>
      <c r="C21" s="71"/>
      <c r="D21" s="56" t="s">
        <v>268</v>
      </c>
      <c r="E21" s="71" t="s">
        <v>79</v>
      </c>
      <c r="F21" s="97">
        <f t="shared" si="2"/>
        <v>18.740000000000002</v>
      </c>
      <c r="G21" s="97">
        <f>H21+I21+J21+K21</f>
        <v>13.61</v>
      </c>
      <c r="H21" s="97">
        <v>6.56</v>
      </c>
      <c r="I21" s="97">
        <v>6.5</v>
      </c>
      <c r="J21" s="97">
        <v>0.55</v>
      </c>
      <c r="K21" s="97"/>
      <c r="L21" s="97">
        <f>P21+Q21+R21+M21+N21+O21</f>
        <v>5.130000000000001</v>
      </c>
      <c r="M21" s="97">
        <v>2.74</v>
      </c>
      <c r="N21" s="97"/>
      <c r="O21" s="97"/>
      <c r="P21" s="97">
        <v>0.26</v>
      </c>
      <c r="Q21" s="97">
        <v>0.33</v>
      </c>
      <c r="R21" s="97">
        <v>1.8</v>
      </c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</row>
    <row r="22" spans="1:52" ht="16.5" customHeight="1">
      <c r="A22" s="71" t="s">
        <v>107</v>
      </c>
      <c r="B22" s="71"/>
      <c r="C22" s="71"/>
      <c r="D22" s="56" t="s">
        <v>268</v>
      </c>
      <c r="E22" s="71" t="s">
        <v>108</v>
      </c>
      <c r="F22" s="97">
        <f>F23+F25</f>
        <v>7.459999999999999</v>
      </c>
      <c r="G22" s="97">
        <f aca="true" t="shared" si="6" ref="G22:R22">G23+G25</f>
        <v>6.109999999999999</v>
      </c>
      <c r="H22" s="97">
        <f t="shared" si="6"/>
        <v>3.29</v>
      </c>
      <c r="I22" s="97">
        <f t="shared" si="6"/>
        <v>0.51</v>
      </c>
      <c r="J22" s="97"/>
      <c r="K22" s="97">
        <f t="shared" si="6"/>
        <v>2.31</v>
      </c>
      <c r="L22" s="97">
        <f t="shared" si="6"/>
        <v>1.35</v>
      </c>
      <c r="M22" s="97">
        <f t="shared" si="6"/>
        <v>1.08</v>
      </c>
      <c r="N22" s="97"/>
      <c r="O22" s="97"/>
      <c r="P22" s="97">
        <f t="shared" si="6"/>
        <v>0.12</v>
      </c>
      <c r="Q22" s="97">
        <f t="shared" si="6"/>
        <v>0.15</v>
      </c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</row>
    <row r="23" spans="1:52" ht="16.5" customHeight="1">
      <c r="A23" s="71" t="s">
        <v>109</v>
      </c>
      <c r="B23" s="71"/>
      <c r="C23" s="71"/>
      <c r="D23" s="56" t="s">
        <v>268</v>
      </c>
      <c r="E23" s="71" t="s">
        <v>110</v>
      </c>
      <c r="F23" s="97">
        <f>F24</f>
        <v>1.08</v>
      </c>
      <c r="G23" s="97"/>
      <c r="H23" s="97"/>
      <c r="I23" s="97"/>
      <c r="J23" s="97"/>
      <c r="K23" s="97"/>
      <c r="L23" s="97">
        <f>L24</f>
        <v>1.08</v>
      </c>
      <c r="M23" s="97">
        <f>M24</f>
        <v>1.08</v>
      </c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</row>
    <row r="24" spans="1:52" ht="16.5" customHeight="1">
      <c r="A24" s="71">
        <v>2070101</v>
      </c>
      <c r="B24" s="71"/>
      <c r="C24" s="71"/>
      <c r="D24" s="56" t="s">
        <v>268</v>
      </c>
      <c r="E24" s="71" t="s">
        <v>79</v>
      </c>
      <c r="F24" s="97">
        <f>G24+L24+S24+Y24+AC24+AG24+AJ24+AM24+AR24+AW24</f>
        <v>1.08</v>
      </c>
      <c r="G24" s="97"/>
      <c r="H24" s="98"/>
      <c r="I24" s="98"/>
      <c r="J24" s="98"/>
      <c r="K24" s="98"/>
      <c r="L24" s="97">
        <f>P24+Q24+R24+M24+N24+O24</f>
        <v>1.08</v>
      </c>
      <c r="M24" s="98">
        <v>1.08</v>
      </c>
      <c r="N24" s="98"/>
      <c r="O24" s="98"/>
      <c r="P24" s="98"/>
      <c r="Q24" s="98"/>
      <c r="R24" s="98"/>
      <c r="S24" s="97"/>
      <c r="T24" s="98"/>
      <c r="U24" s="98"/>
      <c r="V24" s="98"/>
      <c r="W24" s="98"/>
      <c r="X24" s="98"/>
      <c r="Y24" s="97"/>
      <c r="Z24" s="98"/>
      <c r="AA24" s="98"/>
      <c r="AB24" s="98"/>
      <c r="AC24" s="97"/>
      <c r="AD24" s="98"/>
      <c r="AE24" s="98"/>
      <c r="AF24" s="98"/>
      <c r="AG24" s="97"/>
      <c r="AH24" s="98"/>
      <c r="AI24" s="98"/>
      <c r="AJ24" s="97"/>
      <c r="AK24" s="98"/>
      <c r="AL24" s="98"/>
      <c r="AM24" s="97"/>
      <c r="AN24" s="98"/>
      <c r="AO24" s="98"/>
      <c r="AP24" s="98"/>
      <c r="AQ24" s="98"/>
      <c r="AR24" s="97"/>
      <c r="AS24" s="98"/>
      <c r="AT24" s="98"/>
      <c r="AU24" s="98"/>
      <c r="AV24" s="98"/>
      <c r="AW24" s="97"/>
      <c r="AX24" s="98"/>
      <c r="AY24" s="98"/>
      <c r="AZ24" s="98"/>
    </row>
    <row r="25" spans="1:52" ht="16.5" customHeight="1">
      <c r="A25" s="71" t="s">
        <v>113</v>
      </c>
      <c r="B25" s="71"/>
      <c r="C25" s="71"/>
      <c r="D25" s="56" t="s">
        <v>268</v>
      </c>
      <c r="E25" s="71" t="s">
        <v>114</v>
      </c>
      <c r="F25" s="97">
        <f aca="true" t="shared" si="7" ref="F25:F41">G25+L25+S25+Y25+AC25+AG25+AJ25+AM25+AR25+AW25</f>
        <v>6.379999999999999</v>
      </c>
      <c r="G25" s="97">
        <f>G26</f>
        <v>6.109999999999999</v>
      </c>
      <c r="H25" s="97">
        <f aca="true" t="shared" si="8" ref="H25:R25">H26</f>
        <v>3.29</v>
      </c>
      <c r="I25" s="97">
        <f t="shared" si="8"/>
        <v>0.51</v>
      </c>
      <c r="J25" s="97"/>
      <c r="K25" s="97">
        <f t="shared" si="8"/>
        <v>2.31</v>
      </c>
      <c r="L25" s="97">
        <f t="shared" si="8"/>
        <v>0.27</v>
      </c>
      <c r="M25" s="97"/>
      <c r="N25" s="97"/>
      <c r="O25" s="97"/>
      <c r="P25" s="97">
        <f t="shared" si="8"/>
        <v>0.12</v>
      </c>
      <c r="Q25" s="97">
        <f t="shared" si="8"/>
        <v>0.15</v>
      </c>
      <c r="R25" s="97"/>
      <c r="S25" s="97"/>
      <c r="T25" s="98"/>
      <c r="U25" s="98"/>
      <c r="V25" s="98"/>
      <c r="W25" s="98"/>
      <c r="X25" s="98"/>
      <c r="Y25" s="97"/>
      <c r="Z25" s="98"/>
      <c r="AA25" s="98"/>
      <c r="AB25" s="98"/>
      <c r="AC25" s="97"/>
      <c r="AD25" s="98"/>
      <c r="AE25" s="98"/>
      <c r="AF25" s="98"/>
      <c r="AG25" s="97"/>
      <c r="AH25" s="98"/>
      <c r="AI25" s="98"/>
      <c r="AJ25" s="97"/>
      <c r="AK25" s="98"/>
      <c r="AL25" s="98"/>
      <c r="AM25" s="97"/>
      <c r="AN25" s="98"/>
      <c r="AO25" s="98"/>
      <c r="AP25" s="98"/>
      <c r="AQ25" s="98"/>
      <c r="AR25" s="97"/>
      <c r="AS25" s="98"/>
      <c r="AT25" s="98"/>
      <c r="AU25" s="98"/>
      <c r="AV25" s="98"/>
      <c r="AW25" s="97"/>
      <c r="AX25" s="98"/>
      <c r="AY25" s="98"/>
      <c r="AZ25" s="98"/>
    </row>
    <row r="26" spans="1:52" ht="16.5" customHeight="1">
      <c r="A26" s="71" t="s">
        <v>115</v>
      </c>
      <c r="B26" s="71"/>
      <c r="C26" s="71"/>
      <c r="D26" s="56" t="s">
        <v>268</v>
      </c>
      <c r="E26" s="71" t="s">
        <v>116</v>
      </c>
      <c r="F26" s="97">
        <f t="shared" si="7"/>
        <v>6.379999999999999</v>
      </c>
      <c r="G26" s="97">
        <f>H26+I26+J26+K26</f>
        <v>6.109999999999999</v>
      </c>
      <c r="H26" s="98">
        <v>3.29</v>
      </c>
      <c r="I26" s="98">
        <v>0.51</v>
      </c>
      <c r="J26" s="98"/>
      <c r="K26" s="98">
        <v>2.31</v>
      </c>
      <c r="L26" s="97">
        <f>P26+Q26+R26+M26+N26+O26</f>
        <v>0.27</v>
      </c>
      <c r="M26" s="98"/>
      <c r="N26" s="98"/>
      <c r="O26" s="98"/>
      <c r="P26" s="98">
        <v>0.12</v>
      </c>
      <c r="Q26" s="98">
        <v>0.15</v>
      </c>
      <c r="R26" s="98"/>
      <c r="S26" s="97"/>
      <c r="T26" s="98"/>
      <c r="U26" s="98"/>
      <c r="V26" s="98"/>
      <c r="W26" s="98"/>
      <c r="X26" s="98"/>
      <c r="Y26" s="97"/>
      <c r="Z26" s="98"/>
      <c r="AA26" s="98"/>
      <c r="AB26" s="98"/>
      <c r="AC26" s="97"/>
      <c r="AD26" s="98"/>
      <c r="AE26" s="98"/>
      <c r="AF26" s="98"/>
      <c r="AG26" s="97"/>
      <c r="AH26" s="98"/>
      <c r="AI26" s="98"/>
      <c r="AJ26" s="97"/>
      <c r="AK26" s="98"/>
      <c r="AL26" s="98"/>
      <c r="AM26" s="97"/>
      <c r="AN26" s="98"/>
      <c r="AO26" s="98"/>
      <c r="AP26" s="98"/>
      <c r="AQ26" s="98"/>
      <c r="AR26" s="97"/>
      <c r="AS26" s="98"/>
      <c r="AT26" s="98"/>
      <c r="AU26" s="98"/>
      <c r="AV26" s="98"/>
      <c r="AW26" s="97"/>
      <c r="AX26" s="98"/>
      <c r="AY26" s="98"/>
      <c r="AZ26" s="98"/>
    </row>
    <row r="27" spans="1:52" ht="16.5" customHeight="1">
      <c r="A27" s="71" t="s">
        <v>117</v>
      </c>
      <c r="B27" s="71"/>
      <c r="C27" s="71"/>
      <c r="D27" s="56" t="s">
        <v>268</v>
      </c>
      <c r="E27" s="71" t="s">
        <v>118</v>
      </c>
      <c r="F27" s="97">
        <f>F28+F32</f>
        <v>57.98</v>
      </c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>
        <f>S28+S32</f>
        <v>57.98</v>
      </c>
      <c r="T27" s="97"/>
      <c r="U27" s="97"/>
      <c r="V27" s="97"/>
      <c r="W27" s="97">
        <f>W28+W32</f>
        <v>57.98</v>
      </c>
      <c r="X27" s="98"/>
      <c r="Y27" s="97"/>
      <c r="Z27" s="98"/>
      <c r="AA27" s="98"/>
      <c r="AB27" s="98"/>
      <c r="AC27" s="97"/>
      <c r="AD27" s="98"/>
      <c r="AE27" s="98"/>
      <c r="AF27" s="98"/>
      <c r="AG27" s="97"/>
      <c r="AH27" s="98"/>
      <c r="AI27" s="98"/>
      <c r="AJ27" s="97"/>
      <c r="AK27" s="98"/>
      <c r="AL27" s="98"/>
      <c r="AM27" s="97"/>
      <c r="AN27" s="98"/>
      <c r="AO27" s="98"/>
      <c r="AP27" s="98"/>
      <c r="AQ27" s="98"/>
      <c r="AR27" s="97"/>
      <c r="AS27" s="98"/>
      <c r="AT27" s="98"/>
      <c r="AU27" s="98"/>
      <c r="AV27" s="98"/>
      <c r="AW27" s="97"/>
      <c r="AX27" s="98"/>
      <c r="AY27" s="98"/>
      <c r="AZ27" s="98"/>
    </row>
    <row r="28" spans="1:52" ht="16.5" customHeight="1">
      <c r="A28" s="71" t="s">
        <v>119</v>
      </c>
      <c r="B28" s="71"/>
      <c r="C28" s="71"/>
      <c r="D28" s="56" t="s">
        <v>268</v>
      </c>
      <c r="E28" s="71" t="s">
        <v>120</v>
      </c>
      <c r="F28" s="97">
        <f>F29+F30+F31</f>
        <v>2.29</v>
      </c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>
        <f>S29+S30+S31</f>
        <v>2.29</v>
      </c>
      <c r="T28" s="97"/>
      <c r="U28" s="97"/>
      <c r="V28" s="97"/>
      <c r="W28" s="97">
        <f>W29+W30+W31</f>
        <v>2.29</v>
      </c>
      <c r="X28" s="98"/>
      <c r="Y28" s="97"/>
      <c r="Z28" s="98"/>
      <c r="AA28" s="98"/>
      <c r="AB28" s="98"/>
      <c r="AC28" s="97"/>
      <c r="AD28" s="98"/>
      <c r="AE28" s="98"/>
      <c r="AF28" s="98"/>
      <c r="AG28" s="97"/>
      <c r="AH28" s="98"/>
      <c r="AI28" s="98"/>
      <c r="AJ28" s="97"/>
      <c r="AK28" s="98"/>
      <c r="AL28" s="98"/>
      <c r="AM28" s="97"/>
      <c r="AN28" s="98"/>
      <c r="AO28" s="98"/>
      <c r="AP28" s="98"/>
      <c r="AQ28" s="98"/>
      <c r="AR28" s="97"/>
      <c r="AS28" s="98"/>
      <c r="AT28" s="98"/>
      <c r="AU28" s="98"/>
      <c r="AV28" s="98"/>
      <c r="AW28" s="97"/>
      <c r="AX28" s="98"/>
      <c r="AY28" s="98"/>
      <c r="AZ28" s="98"/>
    </row>
    <row r="29" spans="1:52" ht="16.5" customHeight="1">
      <c r="A29" s="71" t="s">
        <v>121</v>
      </c>
      <c r="B29" s="71"/>
      <c r="C29" s="71"/>
      <c r="D29" s="56" t="s">
        <v>268</v>
      </c>
      <c r="E29" s="71" t="s">
        <v>122</v>
      </c>
      <c r="F29" s="97">
        <f t="shared" si="7"/>
        <v>0.75</v>
      </c>
      <c r="G29" s="97"/>
      <c r="H29" s="98"/>
      <c r="I29" s="98"/>
      <c r="J29" s="98"/>
      <c r="K29" s="98"/>
      <c r="L29" s="97"/>
      <c r="M29" s="98"/>
      <c r="N29" s="98"/>
      <c r="O29" s="98"/>
      <c r="P29" s="98"/>
      <c r="Q29" s="98"/>
      <c r="R29" s="98"/>
      <c r="S29" s="97">
        <f>T29+U29+V29+W29+X29</f>
        <v>0.75</v>
      </c>
      <c r="T29" s="98"/>
      <c r="U29" s="98"/>
      <c r="V29" s="98"/>
      <c r="W29" s="98">
        <v>0.75</v>
      </c>
      <c r="X29" s="98"/>
      <c r="Y29" s="97"/>
      <c r="Z29" s="98"/>
      <c r="AA29" s="98"/>
      <c r="AB29" s="98"/>
      <c r="AC29" s="97"/>
      <c r="AD29" s="98"/>
      <c r="AE29" s="98"/>
      <c r="AF29" s="98"/>
      <c r="AG29" s="97"/>
      <c r="AH29" s="98"/>
      <c r="AI29" s="98"/>
      <c r="AJ29" s="97"/>
      <c r="AK29" s="98"/>
      <c r="AL29" s="98"/>
      <c r="AM29" s="97"/>
      <c r="AN29" s="98"/>
      <c r="AO29" s="98"/>
      <c r="AP29" s="98"/>
      <c r="AQ29" s="98"/>
      <c r="AR29" s="97"/>
      <c r="AS29" s="98"/>
      <c r="AT29" s="98"/>
      <c r="AU29" s="98"/>
      <c r="AV29" s="98"/>
      <c r="AW29" s="97"/>
      <c r="AX29" s="98"/>
      <c r="AY29" s="98"/>
      <c r="AZ29" s="98"/>
    </row>
    <row r="30" spans="1:52" ht="16.5" customHeight="1">
      <c r="A30" s="71" t="s">
        <v>123</v>
      </c>
      <c r="B30" s="71"/>
      <c r="C30" s="71"/>
      <c r="D30" s="56" t="s">
        <v>268</v>
      </c>
      <c r="E30" s="71" t="s">
        <v>124</v>
      </c>
      <c r="F30" s="97">
        <f t="shared" si="7"/>
        <v>0.75</v>
      </c>
      <c r="G30" s="97"/>
      <c r="H30" s="98"/>
      <c r="I30" s="98"/>
      <c r="J30" s="98"/>
      <c r="K30" s="98"/>
      <c r="L30" s="97"/>
      <c r="M30" s="98"/>
      <c r="N30" s="98"/>
      <c r="O30" s="98"/>
      <c r="P30" s="98"/>
      <c r="Q30" s="98"/>
      <c r="R30" s="98"/>
      <c r="S30" s="97">
        <f>T30+U30+V30+W30+X30</f>
        <v>0.75</v>
      </c>
      <c r="T30" s="98"/>
      <c r="U30" s="98"/>
      <c r="V30" s="98"/>
      <c r="W30" s="98">
        <v>0.75</v>
      </c>
      <c r="X30" s="98"/>
      <c r="Y30" s="97"/>
      <c r="Z30" s="98"/>
      <c r="AA30" s="98"/>
      <c r="AB30" s="98"/>
      <c r="AC30" s="97"/>
      <c r="AD30" s="98"/>
      <c r="AE30" s="98"/>
      <c r="AF30" s="98"/>
      <c r="AG30" s="97"/>
      <c r="AH30" s="98"/>
      <c r="AI30" s="98"/>
      <c r="AJ30" s="97"/>
      <c r="AK30" s="98"/>
      <c r="AL30" s="98"/>
      <c r="AM30" s="97"/>
      <c r="AN30" s="98"/>
      <c r="AO30" s="98"/>
      <c r="AP30" s="98"/>
      <c r="AQ30" s="98"/>
      <c r="AR30" s="97"/>
      <c r="AS30" s="98"/>
      <c r="AT30" s="98"/>
      <c r="AU30" s="98"/>
      <c r="AV30" s="98"/>
      <c r="AW30" s="97"/>
      <c r="AX30" s="98"/>
      <c r="AY30" s="98"/>
      <c r="AZ30" s="98"/>
    </row>
    <row r="31" spans="1:52" ht="16.5" customHeight="1">
      <c r="A31" s="71" t="s">
        <v>125</v>
      </c>
      <c r="B31" s="71"/>
      <c r="C31" s="71"/>
      <c r="D31" s="56" t="s">
        <v>268</v>
      </c>
      <c r="E31" s="71" t="s">
        <v>126</v>
      </c>
      <c r="F31" s="97">
        <f t="shared" si="7"/>
        <v>0.79</v>
      </c>
      <c r="G31" s="97"/>
      <c r="H31" s="98"/>
      <c r="I31" s="98"/>
      <c r="J31" s="98"/>
      <c r="K31" s="98"/>
      <c r="L31" s="97"/>
      <c r="M31" s="98"/>
      <c r="N31" s="98"/>
      <c r="O31" s="98"/>
      <c r="P31" s="98"/>
      <c r="Q31" s="98"/>
      <c r="R31" s="98"/>
      <c r="S31" s="97">
        <f>T31+U31+V31+W31+X31</f>
        <v>0.79</v>
      </c>
      <c r="T31" s="98"/>
      <c r="U31" s="98"/>
      <c r="V31" s="98"/>
      <c r="W31" s="98">
        <v>0.79</v>
      </c>
      <c r="X31" s="98"/>
      <c r="Y31" s="97"/>
      <c r="Z31" s="98"/>
      <c r="AA31" s="98"/>
      <c r="AB31" s="98"/>
      <c r="AC31" s="97"/>
      <c r="AD31" s="98"/>
      <c r="AE31" s="98"/>
      <c r="AF31" s="98"/>
      <c r="AG31" s="97"/>
      <c r="AH31" s="98"/>
      <c r="AI31" s="98"/>
      <c r="AJ31" s="97"/>
      <c r="AK31" s="98"/>
      <c r="AL31" s="98"/>
      <c r="AM31" s="97"/>
      <c r="AN31" s="98"/>
      <c r="AO31" s="98"/>
      <c r="AP31" s="98"/>
      <c r="AQ31" s="98"/>
      <c r="AR31" s="97"/>
      <c r="AS31" s="98"/>
      <c r="AT31" s="98"/>
      <c r="AU31" s="98"/>
      <c r="AV31" s="98"/>
      <c r="AW31" s="97"/>
      <c r="AX31" s="98"/>
      <c r="AY31" s="98"/>
      <c r="AZ31" s="98"/>
    </row>
    <row r="32" spans="1:52" ht="16.5" customHeight="1">
      <c r="A32" s="71" t="s">
        <v>127</v>
      </c>
      <c r="B32" s="71"/>
      <c r="C32" s="71"/>
      <c r="D32" s="56" t="s">
        <v>268</v>
      </c>
      <c r="E32" s="71" t="s">
        <v>128</v>
      </c>
      <c r="F32" s="97">
        <f>F33+F34</f>
        <v>55.69</v>
      </c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>
        <f>S33+S34</f>
        <v>55.69</v>
      </c>
      <c r="T32" s="97"/>
      <c r="U32" s="97"/>
      <c r="V32" s="97"/>
      <c r="W32" s="97">
        <f>W33+W34</f>
        <v>55.69</v>
      </c>
      <c r="X32" s="98"/>
      <c r="Y32" s="97"/>
      <c r="Z32" s="98"/>
      <c r="AA32" s="98"/>
      <c r="AB32" s="98"/>
      <c r="AC32" s="97"/>
      <c r="AD32" s="98"/>
      <c r="AE32" s="98"/>
      <c r="AF32" s="98"/>
      <c r="AG32" s="97"/>
      <c r="AH32" s="98"/>
      <c r="AI32" s="98"/>
      <c r="AJ32" s="97"/>
      <c r="AK32" s="98"/>
      <c r="AL32" s="98"/>
      <c r="AM32" s="97"/>
      <c r="AN32" s="98"/>
      <c r="AO32" s="98"/>
      <c r="AP32" s="98"/>
      <c r="AQ32" s="98"/>
      <c r="AR32" s="97"/>
      <c r="AS32" s="98"/>
      <c r="AT32" s="98"/>
      <c r="AU32" s="98"/>
      <c r="AV32" s="98"/>
      <c r="AW32" s="97"/>
      <c r="AX32" s="98"/>
      <c r="AY32" s="98"/>
      <c r="AZ32" s="98"/>
    </row>
    <row r="33" spans="1:52" ht="16.5" customHeight="1">
      <c r="A33" s="71">
        <v>2080505</v>
      </c>
      <c r="B33" s="71"/>
      <c r="C33" s="71"/>
      <c r="D33" s="56" t="s">
        <v>268</v>
      </c>
      <c r="E33" s="71" t="s">
        <v>129</v>
      </c>
      <c r="F33" s="97">
        <f t="shared" si="7"/>
        <v>52.46</v>
      </c>
      <c r="G33" s="97"/>
      <c r="H33" s="98"/>
      <c r="I33" s="98"/>
      <c r="J33" s="98"/>
      <c r="K33" s="98"/>
      <c r="L33" s="97"/>
      <c r="M33" s="98"/>
      <c r="N33" s="98"/>
      <c r="O33" s="98"/>
      <c r="P33" s="98"/>
      <c r="Q33" s="98"/>
      <c r="R33" s="98"/>
      <c r="S33" s="97">
        <f>T33+U33+V33+W33+X33</f>
        <v>52.46</v>
      </c>
      <c r="T33" s="98"/>
      <c r="U33" s="98"/>
      <c r="V33" s="98"/>
      <c r="W33" s="98">
        <v>52.46</v>
      </c>
      <c r="X33" s="98"/>
      <c r="Y33" s="97"/>
      <c r="Z33" s="98"/>
      <c r="AA33" s="98"/>
      <c r="AB33" s="98"/>
      <c r="AC33" s="97"/>
      <c r="AD33" s="98"/>
      <c r="AE33" s="98"/>
      <c r="AF33" s="98"/>
      <c r="AG33" s="97"/>
      <c r="AH33" s="98"/>
      <c r="AI33" s="98"/>
      <c r="AJ33" s="97"/>
      <c r="AK33" s="98"/>
      <c r="AL33" s="98"/>
      <c r="AM33" s="97"/>
      <c r="AN33" s="98"/>
      <c r="AO33" s="98"/>
      <c r="AP33" s="98"/>
      <c r="AQ33" s="98"/>
      <c r="AR33" s="97"/>
      <c r="AS33" s="98"/>
      <c r="AT33" s="98"/>
      <c r="AU33" s="98"/>
      <c r="AV33" s="98"/>
      <c r="AW33" s="97"/>
      <c r="AX33" s="98"/>
      <c r="AY33" s="98"/>
      <c r="AZ33" s="98"/>
    </row>
    <row r="34" spans="1:52" ht="16.5" customHeight="1">
      <c r="A34" s="71" t="s">
        <v>130</v>
      </c>
      <c r="B34" s="71"/>
      <c r="C34" s="71"/>
      <c r="D34" s="56" t="s">
        <v>268</v>
      </c>
      <c r="E34" s="71" t="s">
        <v>131</v>
      </c>
      <c r="F34" s="97">
        <f t="shared" si="7"/>
        <v>3.23</v>
      </c>
      <c r="G34" s="97"/>
      <c r="H34" s="98"/>
      <c r="I34" s="98"/>
      <c r="J34" s="98"/>
      <c r="K34" s="98"/>
      <c r="L34" s="97"/>
      <c r="M34" s="98"/>
      <c r="N34" s="98"/>
      <c r="O34" s="98"/>
      <c r="P34" s="98"/>
      <c r="Q34" s="98"/>
      <c r="R34" s="98"/>
      <c r="S34" s="97">
        <f>T34+U34+V34+W34+X34</f>
        <v>3.23</v>
      </c>
      <c r="T34" s="98"/>
      <c r="U34" s="98"/>
      <c r="V34" s="98"/>
      <c r="W34" s="98">
        <v>3.23</v>
      </c>
      <c r="X34" s="98"/>
      <c r="Y34" s="97"/>
      <c r="Z34" s="98"/>
      <c r="AA34" s="98"/>
      <c r="AB34" s="98"/>
      <c r="AC34" s="97"/>
      <c r="AD34" s="98"/>
      <c r="AE34" s="98"/>
      <c r="AF34" s="98"/>
      <c r="AG34" s="97"/>
      <c r="AH34" s="98"/>
      <c r="AI34" s="98"/>
      <c r="AJ34" s="97"/>
      <c r="AK34" s="98"/>
      <c r="AL34" s="98"/>
      <c r="AM34" s="97"/>
      <c r="AN34" s="98"/>
      <c r="AO34" s="98"/>
      <c r="AP34" s="98"/>
      <c r="AQ34" s="98"/>
      <c r="AR34" s="97"/>
      <c r="AS34" s="98"/>
      <c r="AT34" s="98"/>
      <c r="AU34" s="98"/>
      <c r="AV34" s="98"/>
      <c r="AW34" s="97"/>
      <c r="AX34" s="98"/>
      <c r="AY34" s="98"/>
      <c r="AZ34" s="98"/>
    </row>
    <row r="35" spans="1:52" ht="16.5" customHeight="1">
      <c r="A35" s="71" t="s">
        <v>132</v>
      </c>
      <c r="B35" s="71"/>
      <c r="C35" s="71"/>
      <c r="D35" s="56" t="s">
        <v>268</v>
      </c>
      <c r="E35" s="71" t="s">
        <v>133</v>
      </c>
      <c r="F35" s="97">
        <f>F36</f>
        <v>37.43</v>
      </c>
      <c r="G35" s="97">
        <f aca="true" t="shared" si="9" ref="G35:W35">G36</f>
        <v>10.95</v>
      </c>
      <c r="H35" s="97">
        <f t="shared" si="9"/>
        <v>5.5</v>
      </c>
      <c r="I35" s="97">
        <f t="shared" si="9"/>
        <v>1.03</v>
      </c>
      <c r="J35" s="97"/>
      <c r="K35" s="97">
        <f t="shared" si="9"/>
        <v>4.42</v>
      </c>
      <c r="L35" s="97">
        <f t="shared" si="9"/>
        <v>2.76</v>
      </c>
      <c r="M35" s="97">
        <f t="shared" si="9"/>
        <v>2.29</v>
      </c>
      <c r="N35" s="97"/>
      <c r="O35" s="97"/>
      <c r="P35" s="97">
        <f t="shared" si="9"/>
        <v>0.21</v>
      </c>
      <c r="Q35" s="97">
        <f t="shared" si="9"/>
        <v>0.26</v>
      </c>
      <c r="R35" s="97"/>
      <c r="S35" s="97">
        <f t="shared" si="9"/>
        <v>23.72</v>
      </c>
      <c r="T35" s="97"/>
      <c r="U35" s="97"/>
      <c r="V35" s="97"/>
      <c r="W35" s="97">
        <f t="shared" si="9"/>
        <v>23.72</v>
      </c>
      <c r="X35" s="98"/>
      <c r="Y35" s="97"/>
      <c r="Z35" s="98"/>
      <c r="AA35" s="98"/>
      <c r="AB35" s="98"/>
      <c r="AC35" s="97"/>
      <c r="AD35" s="98"/>
      <c r="AE35" s="98"/>
      <c r="AF35" s="98"/>
      <c r="AG35" s="97"/>
      <c r="AH35" s="98"/>
      <c r="AI35" s="98"/>
      <c r="AJ35" s="97"/>
      <c r="AK35" s="98"/>
      <c r="AL35" s="98"/>
      <c r="AM35" s="97"/>
      <c r="AN35" s="98"/>
      <c r="AO35" s="98"/>
      <c r="AP35" s="98"/>
      <c r="AQ35" s="98"/>
      <c r="AR35" s="97"/>
      <c r="AS35" s="98"/>
      <c r="AT35" s="98"/>
      <c r="AU35" s="98"/>
      <c r="AV35" s="98"/>
      <c r="AW35" s="97"/>
      <c r="AX35" s="98"/>
      <c r="AY35" s="98"/>
      <c r="AZ35" s="98"/>
    </row>
    <row r="36" spans="1:52" ht="16.5" customHeight="1">
      <c r="A36" s="71">
        <v>21001</v>
      </c>
      <c r="B36" s="71"/>
      <c r="C36" s="71"/>
      <c r="D36" s="56" t="s">
        <v>268</v>
      </c>
      <c r="E36" s="71" t="s">
        <v>134</v>
      </c>
      <c r="F36" s="97">
        <f>F37+F38+F39+F40+F41</f>
        <v>37.43</v>
      </c>
      <c r="G36" s="97">
        <f aca="true" t="shared" si="10" ref="G36:W36">G37+G38+G39+G40+G41</f>
        <v>10.95</v>
      </c>
      <c r="H36" s="97">
        <f t="shared" si="10"/>
        <v>5.5</v>
      </c>
      <c r="I36" s="97">
        <f t="shared" si="10"/>
        <v>1.03</v>
      </c>
      <c r="J36" s="97"/>
      <c r="K36" s="97">
        <f t="shared" si="10"/>
        <v>4.42</v>
      </c>
      <c r="L36" s="97">
        <f t="shared" si="10"/>
        <v>2.76</v>
      </c>
      <c r="M36" s="97">
        <f t="shared" si="10"/>
        <v>2.29</v>
      </c>
      <c r="N36" s="97"/>
      <c r="O36" s="97"/>
      <c r="P36" s="97">
        <f t="shared" si="10"/>
        <v>0.21</v>
      </c>
      <c r="Q36" s="97">
        <f t="shared" si="10"/>
        <v>0.26</v>
      </c>
      <c r="R36" s="97"/>
      <c r="S36" s="97">
        <f t="shared" si="10"/>
        <v>23.72</v>
      </c>
      <c r="T36" s="97"/>
      <c r="U36" s="97"/>
      <c r="V36" s="97"/>
      <c r="W36" s="97">
        <f t="shared" si="10"/>
        <v>23.72</v>
      </c>
      <c r="X36" s="98"/>
      <c r="Y36" s="97"/>
      <c r="Z36" s="98"/>
      <c r="AA36" s="98"/>
      <c r="AB36" s="98"/>
      <c r="AC36" s="97"/>
      <c r="AD36" s="98"/>
      <c r="AE36" s="98"/>
      <c r="AF36" s="98"/>
      <c r="AG36" s="97"/>
      <c r="AH36" s="98"/>
      <c r="AI36" s="98"/>
      <c r="AJ36" s="97"/>
      <c r="AK36" s="98"/>
      <c r="AL36" s="98"/>
      <c r="AM36" s="97"/>
      <c r="AN36" s="98"/>
      <c r="AO36" s="98"/>
      <c r="AP36" s="98"/>
      <c r="AQ36" s="98"/>
      <c r="AR36" s="97"/>
      <c r="AS36" s="98"/>
      <c r="AT36" s="98"/>
      <c r="AU36" s="98"/>
      <c r="AV36" s="98"/>
      <c r="AW36" s="97"/>
      <c r="AX36" s="98"/>
      <c r="AY36" s="98"/>
      <c r="AZ36" s="98"/>
    </row>
    <row r="37" spans="1:52" ht="16.5" customHeight="1">
      <c r="A37" s="71">
        <v>2100101</v>
      </c>
      <c r="B37" s="71"/>
      <c r="C37" s="71"/>
      <c r="D37" s="56" t="s">
        <v>268</v>
      </c>
      <c r="E37" s="71" t="s">
        <v>135</v>
      </c>
      <c r="F37" s="97">
        <f t="shared" si="7"/>
        <v>2.29</v>
      </c>
      <c r="G37" s="97"/>
      <c r="H37" s="98"/>
      <c r="I37" s="98"/>
      <c r="J37" s="98"/>
      <c r="K37" s="98"/>
      <c r="L37" s="97">
        <f>P37+Q37+R37+M37+N37+O37</f>
        <v>2.29</v>
      </c>
      <c r="M37" s="98">
        <v>2.29</v>
      </c>
      <c r="N37" s="98"/>
      <c r="O37" s="98"/>
      <c r="P37" s="98"/>
      <c r="Q37" s="98"/>
      <c r="R37" s="98"/>
      <c r="S37" s="97"/>
      <c r="T37" s="98"/>
      <c r="U37" s="98"/>
      <c r="V37" s="98"/>
      <c r="W37" s="98"/>
      <c r="X37" s="98"/>
      <c r="Y37" s="97"/>
      <c r="Z37" s="98"/>
      <c r="AA37" s="98"/>
      <c r="AB37" s="98"/>
      <c r="AC37" s="97"/>
      <c r="AD37" s="98"/>
      <c r="AE37" s="98"/>
      <c r="AF37" s="98"/>
      <c r="AG37" s="97"/>
      <c r="AH37" s="98"/>
      <c r="AI37" s="98"/>
      <c r="AJ37" s="97"/>
      <c r="AK37" s="98"/>
      <c r="AL37" s="98"/>
      <c r="AM37" s="97"/>
      <c r="AN37" s="98"/>
      <c r="AO37" s="98"/>
      <c r="AP37" s="98"/>
      <c r="AQ37" s="98"/>
      <c r="AR37" s="97"/>
      <c r="AS37" s="98"/>
      <c r="AT37" s="98"/>
      <c r="AU37" s="98"/>
      <c r="AV37" s="98"/>
      <c r="AW37" s="97"/>
      <c r="AX37" s="98"/>
      <c r="AY37" s="98"/>
      <c r="AZ37" s="98"/>
    </row>
    <row r="38" spans="1:52" ht="16.5" customHeight="1">
      <c r="A38" s="71" t="s">
        <v>136</v>
      </c>
      <c r="B38" s="71"/>
      <c r="C38" s="71"/>
      <c r="D38" s="56" t="s">
        <v>268</v>
      </c>
      <c r="E38" s="71" t="s">
        <v>94</v>
      </c>
      <c r="F38" s="97">
        <f t="shared" si="7"/>
        <v>11.42</v>
      </c>
      <c r="G38" s="97">
        <f>H38+I38+J38+K38</f>
        <v>10.95</v>
      </c>
      <c r="H38" s="98">
        <v>5.5</v>
      </c>
      <c r="I38" s="98">
        <v>1.03</v>
      </c>
      <c r="J38" s="98"/>
      <c r="K38" s="98">
        <v>4.42</v>
      </c>
      <c r="L38" s="97">
        <f>P38+Q38+R38+M38+N38+O38</f>
        <v>0.47</v>
      </c>
      <c r="M38" s="98"/>
      <c r="N38" s="98"/>
      <c r="O38" s="98"/>
      <c r="P38" s="98">
        <v>0.21</v>
      </c>
      <c r="Q38" s="98">
        <v>0.26</v>
      </c>
      <c r="R38" s="98"/>
      <c r="S38" s="97"/>
      <c r="T38" s="98"/>
      <c r="U38" s="98"/>
      <c r="V38" s="98"/>
      <c r="W38" s="98"/>
      <c r="X38" s="98"/>
      <c r="Y38" s="97"/>
      <c r="Z38" s="98"/>
      <c r="AA38" s="98"/>
      <c r="AB38" s="98"/>
      <c r="AC38" s="97"/>
      <c r="AD38" s="98"/>
      <c r="AE38" s="98"/>
      <c r="AF38" s="98"/>
      <c r="AG38" s="97"/>
      <c r="AH38" s="98"/>
      <c r="AI38" s="98"/>
      <c r="AJ38" s="97"/>
      <c r="AK38" s="98"/>
      <c r="AL38" s="98"/>
      <c r="AM38" s="97"/>
      <c r="AN38" s="98"/>
      <c r="AO38" s="98"/>
      <c r="AP38" s="98"/>
      <c r="AQ38" s="98"/>
      <c r="AR38" s="97"/>
      <c r="AS38" s="98"/>
      <c r="AT38" s="98"/>
      <c r="AU38" s="98"/>
      <c r="AV38" s="98"/>
      <c r="AW38" s="97"/>
      <c r="AX38" s="98"/>
      <c r="AY38" s="98"/>
      <c r="AZ38" s="98"/>
    </row>
    <row r="39" spans="1:52" ht="16.5" customHeight="1">
      <c r="A39" s="71" t="s">
        <v>137</v>
      </c>
      <c r="B39" s="71"/>
      <c r="C39" s="71"/>
      <c r="D39" s="56" t="s">
        <v>268</v>
      </c>
      <c r="E39" s="71" t="s">
        <v>135</v>
      </c>
      <c r="F39" s="97">
        <f t="shared" si="7"/>
        <v>11.87</v>
      </c>
      <c r="G39" s="97"/>
      <c r="H39" s="98"/>
      <c r="I39" s="98"/>
      <c r="J39" s="98"/>
      <c r="K39" s="98"/>
      <c r="L39" s="97"/>
      <c r="M39" s="98"/>
      <c r="N39" s="98"/>
      <c r="O39" s="98"/>
      <c r="P39" s="98"/>
      <c r="Q39" s="98"/>
      <c r="R39" s="98"/>
      <c r="S39" s="97">
        <f>T39+U39+V39+W39+X39</f>
        <v>11.87</v>
      </c>
      <c r="T39" s="98"/>
      <c r="U39" s="98"/>
      <c r="V39" s="98"/>
      <c r="W39" s="98">
        <v>11.87</v>
      </c>
      <c r="X39" s="98"/>
      <c r="Y39" s="97"/>
      <c r="Z39" s="98"/>
      <c r="AA39" s="98"/>
      <c r="AB39" s="98"/>
      <c r="AC39" s="97"/>
      <c r="AD39" s="98"/>
      <c r="AE39" s="98"/>
      <c r="AF39" s="98"/>
      <c r="AG39" s="97"/>
      <c r="AH39" s="98"/>
      <c r="AI39" s="98"/>
      <c r="AJ39" s="97"/>
      <c r="AK39" s="98"/>
      <c r="AL39" s="98"/>
      <c r="AM39" s="97"/>
      <c r="AN39" s="98"/>
      <c r="AO39" s="98"/>
      <c r="AP39" s="98"/>
      <c r="AQ39" s="98"/>
      <c r="AR39" s="97"/>
      <c r="AS39" s="98"/>
      <c r="AT39" s="98"/>
      <c r="AU39" s="98"/>
      <c r="AV39" s="98"/>
      <c r="AW39" s="97"/>
      <c r="AX39" s="98"/>
      <c r="AY39" s="98"/>
      <c r="AZ39" s="98"/>
    </row>
    <row r="40" spans="1:52" ht="16.5" customHeight="1">
      <c r="A40" s="71" t="s">
        <v>138</v>
      </c>
      <c r="B40" s="71"/>
      <c r="C40" s="71"/>
      <c r="D40" s="56" t="s">
        <v>268</v>
      </c>
      <c r="E40" s="71" t="s">
        <v>139</v>
      </c>
      <c r="F40" s="97">
        <f t="shared" si="7"/>
        <v>9.11</v>
      </c>
      <c r="G40" s="97"/>
      <c r="H40" s="98"/>
      <c r="I40" s="98"/>
      <c r="J40" s="98"/>
      <c r="K40" s="98"/>
      <c r="L40" s="97"/>
      <c r="M40" s="98"/>
      <c r="N40" s="98"/>
      <c r="O40" s="98"/>
      <c r="P40" s="98"/>
      <c r="Q40" s="98"/>
      <c r="R40" s="98"/>
      <c r="S40" s="97">
        <f>T40+U40+V40+W40+X40</f>
        <v>9.11</v>
      </c>
      <c r="T40" s="98"/>
      <c r="U40" s="98"/>
      <c r="V40" s="98"/>
      <c r="W40" s="98">
        <v>9.11</v>
      </c>
      <c r="X40" s="98"/>
      <c r="Y40" s="97"/>
      <c r="Z40" s="98"/>
      <c r="AA40" s="98"/>
      <c r="AB40" s="98"/>
      <c r="AC40" s="97"/>
      <c r="AD40" s="98"/>
      <c r="AE40" s="98"/>
      <c r="AF40" s="98"/>
      <c r="AG40" s="97"/>
      <c r="AH40" s="98"/>
      <c r="AI40" s="98"/>
      <c r="AJ40" s="97"/>
      <c r="AK40" s="98"/>
      <c r="AL40" s="98"/>
      <c r="AM40" s="97"/>
      <c r="AN40" s="98"/>
      <c r="AO40" s="98"/>
      <c r="AP40" s="98"/>
      <c r="AQ40" s="98"/>
      <c r="AR40" s="97"/>
      <c r="AS40" s="98"/>
      <c r="AT40" s="98"/>
      <c r="AU40" s="98"/>
      <c r="AV40" s="98"/>
      <c r="AW40" s="97"/>
      <c r="AX40" s="98"/>
      <c r="AY40" s="98"/>
      <c r="AZ40" s="98"/>
    </row>
    <row r="41" spans="1:52" ht="16.5" customHeight="1">
      <c r="A41" s="71" t="s">
        <v>140</v>
      </c>
      <c r="B41" s="71"/>
      <c r="C41" s="71"/>
      <c r="D41" s="56" t="s">
        <v>268</v>
      </c>
      <c r="E41" s="71" t="s">
        <v>141</v>
      </c>
      <c r="F41" s="97">
        <f t="shared" si="7"/>
        <v>2.74</v>
      </c>
      <c r="G41" s="97"/>
      <c r="H41" s="98"/>
      <c r="I41" s="98"/>
      <c r="J41" s="98"/>
      <c r="K41" s="98"/>
      <c r="L41" s="97"/>
      <c r="M41" s="98"/>
      <c r="N41" s="98"/>
      <c r="O41" s="98"/>
      <c r="P41" s="98"/>
      <c r="Q41" s="98"/>
      <c r="R41" s="98"/>
      <c r="S41" s="97">
        <f>T41+U41+V41+W41+X41</f>
        <v>2.74</v>
      </c>
      <c r="T41" s="98"/>
      <c r="U41" s="98"/>
      <c r="V41" s="98"/>
      <c r="W41" s="98">
        <v>2.74</v>
      </c>
      <c r="X41" s="98"/>
      <c r="Y41" s="97"/>
      <c r="Z41" s="98"/>
      <c r="AA41" s="98"/>
      <c r="AB41" s="98"/>
      <c r="AC41" s="97"/>
      <c r="AD41" s="98"/>
      <c r="AE41" s="98"/>
      <c r="AF41" s="98"/>
      <c r="AG41" s="97"/>
      <c r="AH41" s="98"/>
      <c r="AI41" s="98"/>
      <c r="AJ41" s="97"/>
      <c r="AK41" s="98"/>
      <c r="AL41" s="98"/>
      <c r="AM41" s="97"/>
      <c r="AN41" s="98"/>
      <c r="AO41" s="98"/>
      <c r="AP41" s="98"/>
      <c r="AQ41" s="98"/>
      <c r="AR41" s="97"/>
      <c r="AS41" s="98"/>
      <c r="AT41" s="98"/>
      <c r="AU41" s="98"/>
      <c r="AV41" s="98"/>
      <c r="AW41" s="97"/>
      <c r="AX41" s="98"/>
      <c r="AY41" s="98"/>
      <c r="AZ41" s="98"/>
    </row>
    <row r="42" spans="1:52" ht="16.5" customHeight="1">
      <c r="A42" s="71" t="s">
        <v>142</v>
      </c>
      <c r="B42" s="71"/>
      <c r="C42" s="71"/>
      <c r="D42" s="56" t="s">
        <v>268</v>
      </c>
      <c r="E42" s="71" t="s">
        <v>143</v>
      </c>
      <c r="F42" s="97">
        <f>F43+F45</f>
        <v>44.69</v>
      </c>
      <c r="G42" s="97">
        <f aca="true" t="shared" si="11" ref="G42:W42">G43+G45</f>
        <v>19.79</v>
      </c>
      <c r="H42" s="97">
        <f t="shared" si="11"/>
        <v>9.18</v>
      </c>
      <c r="I42" s="97">
        <f t="shared" si="11"/>
        <v>2.05</v>
      </c>
      <c r="J42" s="97"/>
      <c r="K42" s="97">
        <f t="shared" si="11"/>
        <v>8.56</v>
      </c>
      <c r="L42" s="97">
        <f t="shared" si="11"/>
        <v>4.07</v>
      </c>
      <c r="M42" s="97">
        <f t="shared" si="11"/>
        <v>3.22</v>
      </c>
      <c r="N42" s="97"/>
      <c r="O42" s="97"/>
      <c r="P42" s="97">
        <f t="shared" si="11"/>
        <v>0.38</v>
      </c>
      <c r="Q42" s="97">
        <f t="shared" si="11"/>
        <v>0.47</v>
      </c>
      <c r="R42" s="97"/>
      <c r="S42" s="97">
        <f t="shared" si="11"/>
        <v>20.83</v>
      </c>
      <c r="T42" s="97"/>
      <c r="U42" s="97"/>
      <c r="V42" s="97">
        <f t="shared" si="11"/>
        <v>20.83</v>
      </c>
      <c r="W42" s="97"/>
      <c r="X42" s="98"/>
      <c r="Y42" s="97"/>
      <c r="Z42" s="98"/>
      <c r="AA42" s="98"/>
      <c r="AB42" s="98"/>
      <c r="AC42" s="97"/>
      <c r="AD42" s="98"/>
      <c r="AE42" s="98"/>
      <c r="AF42" s="98"/>
      <c r="AG42" s="97"/>
      <c r="AH42" s="98"/>
      <c r="AI42" s="98"/>
      <c r="AJ42" s="97"/>
      <c r="AK42" s="98"/>
      <c r="AL42" s="98"/>
      <c r="AM42" s="97"/>
      <c r="AN42" s="98"/>
      <c r="AO42" s="98"/>
      <c r="AP42" s="98"/>
      <c r="AQ42" s="98"/>
      <c r="AR42" s="97"/>
      <c r="AS42" s="98"/>
      <c r="AT42" s="98"/>
      <c r="AU42" s="98"/>
      <c r="AV42" s="98"/>
      <c r="AW42" s="97"/>
      <c r="AX42" s="98"/>
      <c r="AY42" s="98"/>
      <c r="AZ42" s="98"/>
    </row>
    <row r="43" spans="1:52" ht="16.5" customHeight="1">
      <c r="A43" s="71">
        <v>21201</v>
      </c>
      <c r="B43" s="71"/>
      <c r="C43" s="71"/>
      <c r="D43" s="56" t="s">
        <v>268</v>
      </c>
      <c r="E43" s="71" t="s">
        <v>144</v>
      </c>
      <c r="F43" s="97">
        <f>F44</f>
        <v>3.22</v>
      </c>
      <c r="G43" s="97"/>
      <c r="H43" s="97"/>
      <c r="I43" s="97"/>
      <c r="J43" s="97"/>
      <c r="K43" s="97"/>
      <c r="L43" s="97">
        <f>L44</f>
        <v>3.22</v>
      </c>
      <c r="M43" s="97">
        <f>M44</f>
        <v>3.22</v>
      </c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8"/>
      <c r="Y43" s="97"/>
      <c r="Z43" s="98"/>
      <c r="AA43" s="98"/>
      <c r="AB43" s="98"/>
      <c r="AC43" s="97"/>
      <c r="AD43" s="98"/>
      <c r="AE43" s="98"/>
      <c r="AF43" s="98"/>
      <c r="AG43" s="97"/>
      <c r="AH43" s="98"/>
      <c r="AI43" s="98"/>
      <c r="AJ43" s="97"/>
      <c r="AK43" s="98"/>
      <c r="AL43" s="98"/>
      <c r="AM43" s="97"/>
      <c r="AN43" s="98"/>
      <c r="AO43" s="98"/>
      <c r="AP43" s="98"/>
      <c r="AQ43" s="98"/>
      <c r="AR43" s="97"/>
      <c r="AS43" s="98"/>
      <c r="AT43" s="98"/>
      <c r="AU43" s="98"/>
      <c r="AV43" s="98"/>
      <c r="AW43" s="97"/>
      <c r="AX43" s="98"/>
      <c r="AY43" s="98"/>
      <c r="AZ43" s="98"/>
    </row>
    <row r="44" spans="1:52" ht="16.5" customHeight="1">
      <c r="A44" s="71">
        <v>2120101</v>
      </c>
      <c r="B44" s="71"/>
      <c r="C44" s="71"/>
      <c r="D44" s="56" t="s">
        <v>268</v>
      </c>
      <c r="E44" s="71" t="s">
        <v>79</v>
      </c>
      <c r="F44" s="97">
        <f>G44+L44+S44+Y44+AC44+AG44+AJ44+AM44+AR44+AW44</f>
        <v>3.22</v>
      </c>
      <c r="G44" s="97"/>
      <c r="H44" s="98"/>
      <c r="I44" s="98"/>
      <c r="J44" s="98"/>
      <c r="K44" s="98"/>
      <c r="L44" s="97">
        <f>P44+Q44+R44+M44+N44+O44</f>
        <v>3.22</v>
      </c>
      <c r="M44" s="98">
        <v>3.22</v>
      </c>
      <c r="N44" s="98"/>
      <c r="O44" s="98"/>
      <c r="P44" s="98"/>
      <c r="Q44" s="98"/>
      <c r="R44" s="98"/>
      <c r="S44" s="97"/>
      <c r="T44" s="98"/>
      <c r="U44" s="98"/>
      <c r="V44" s="98"/>
      <c r="W44" s="98"/>
      <c r="X44" s="98"/>
      <c r="Y44" s="97"/>
      <c r="Z44" s="98"/>
      <c r="AA44" s="98"/>
      <c r="AB44" s="98"/>
      <c r="AC44" s="97"/>
      <c r="AD44" s="98"/>
      <c r="AE44" s="98"/>
      <c r="AF44" s="98"/>
      <c r="AG44" s="97"/>
      <c r="AH44" s="98"/>
      <c r="AI44" s="98"/>
      <c r="AJ44" s="97"/>
      <c r="AK44" s="98"/>
      <c r="AL44" s="98"/>
      <c r="AM44" s="97"/>
      <c r="AN44" s="98"/>
      <c r="AO44" s="98"/>
      <c r="AP44" s="98"/>
      <c r="AQ44" s="98"/>
      <c r="AR44" s="97"/>
      <c r="AS44" s="98"/>
      <c r="AT44" s="98"/>
      <c r="AU44" s="98"/>
      <c r="AV44" s="98"/>
      <c r="AW44" s="97"/>
      <c r="AX44" s="98"/>
      <c r="AY44" s="98"/>
      <c r="AZ44" s="98"/>
    </row>
    <row r="45" spans="1:52" ht="16.5" customHeight="1">
      <c r="A45" s="71" t="s">
        <v>145</v>
      </c>
      <c r="B45" s="71"/>
      <c r="C45" s="71"/>
      <c r="D45" s="56" t="s">
        <v>268</v>
      </c>
      <c r="E45" s="71" t="s">
        <v>146</v>
      </c>
      <c r="F45" s="97">
        <f>F46</f>
        <v>41.47</v>
      </c>
      <c r="G45" s="97">
        <f aca="true" t="shared" si="12" ref="G45:W45">G46</f>
        <v>19.79</v>
      </c>
      <c r="H45" s="97">
        <f t="shared" si="12"/>
        <v>9.18</v>
      </c>
      <c r="I45" s="97">
        <f t="shared" si="12"/>
        <v>2.05</v>
      </c>
      <c r="J45" s="97"/>
      <c r="K45" s="97">
        <f t="shared" si="12"/>
        <v>8.56</v>
      </c>
      <c r="L45" s="97">
        <f t="shared" si="12"/>
        <v>0.85</v>
      </c>
      <c r="M45" s="97"/>
      <c r="N45" s="97"/>
      <c r="O45" s="97"/>
      <c r="P45" s="97">
        <f t="shared" si="12"/>
        <v>0.38</v>
      </c>
      <c r="Q45" s="97">
        <f t="shared" si="12"/>
        <v>0.47</v>
      </c>
      <c r="R45" s="97"/>
      <c r="S45" s="97">
        <f t="shared" si="12"/>
        <v>20.83</v>
      </c>
      <c r="T45" s="97"/>
      <c r="U45" s="97"/>
      <c r="V45" s="97">
        <f t="shared" si="12"/>
        <v>20.83</v>
      </c>
      <c r="W45" s="97"/>
      <c r="X45" s="98"/>
      <c r="Y45" s="97"/>
      <c r="Z45" s="98"/>
      <c r="AA45" s="98"/>
      <c r="AB45" s="98"/>
      <c r="AC45" s="97"/>
      <c r="AD45" s="98"/>
      <c r="AE45" s="98"/>
      <c r="AF45" s="98"/>
      <c r="AG45" s="97"/>
      <c r="AH45" s="98"/>
      <c r="AI45" s="98"/>
      <c r="AJ45" s="97"/>
      <c r="AK45" s="98"/>
      <c r="AL45" s="98"/>
      <c r="AM45" s="97"/>
      <c r="AN45" s="98"/>
      <c r="AO45" s="98"/>
      <c r="AP45" s="98"/>
      <c r="AQ45" s="98"/>
      <c r="AR45" s="97"/>
      <c r="AS45" s="98"/>
      <c r="AT45" s="98"/>
      <c r="AU45" s="98"/>
      <c r="AV45" s="98"/>
      <c r="AW45" s="97"/>
      <c r="AX45" s="98"/>
      <c r="AY45" s="98"/>
      <c r="AZ45" s="98"/>
    </row>
    <row r="46" spans="1:52" ht="16.5" customHeight="1">
      <c r="A46" s="71" t="s">
        <v>147</v>
      </c>
      <c r="B46" s="71"/>
      <c r="C46" s="71"/>
      <c r="D46" s="56" t="s">
        <v>268</v>
      </c>
      <c r="E46" s="71" t="s">
        <v>148</v>
      </c>
      <c r="F46" s="97">
        <f>G46+L46+S46+Y46+AC46+AG46+AJ46+AM46+AR46+AW46</f>
        <v>41.47</v>
      </c>
      <c r="G46" s="97">
        <f>H46+I46+J46+K46</f>
        <v>19.79</v>
      </c>
      <c r="H46" s="98">
        <v>9.18</v>
      </c>
      <c r="I46" s="98">
        <v>2.05</v>
      </c>
      <c r="J46" s="98"/>
      <c r="K46" s="98">
        <v>8.56</v>
      </c>
      <c r="L46" s="97">
        <f>P46+Q46+R46+M46+N46+O46</f>
        <v>0.85</v>
      </c>
      <c r="M46" s="98"/>
      <c r="N46" s="98"/>
      <c r="O46" s="98"/>
      <c r="P46" s="98">
        <v>0.38</v>
      </c>
      <c r="Q46" s="98">
        <v>0.47</v>
      </c>
      <c r="R46" s="98"/>
      <c r="S46" s="97">
        <f>T46+U46+V46+W46+X46</f>
        <v>20.83</v>
      </c>
      <c r="T46" s="98"/>
      <c r="U46" s="98"/>
      <c r="V46" s="98">
        <v>20.83</v>
      </c>
      <c r="W46" s="98"/>
      <c r="X46" s="98"/>
      <c r="Y46" s="97"/>
      <c r="Z46" s="98"/>
      <c r="AA46" s="98"/>
      <c r="AB46" s="98"/>
      <c r="AC46" s="97"/>
      <c r="AD46" s="98"/>
      <c r="AE46" s="98"/>
      <c r="AF46" s="98"/>
      <c r="AG46" s="97"/>
      <c r="AH46" s="98"/>
      <c r="AI46" s="98"/>
      <c r="AJ46" s="97"/>
      <c r="AK46" s="98"/>
      <c r="AL46" s="98"/>
      <c r="AM46" s="97"/>
      <c r="AN46" s="98"/>
      <c r="AO46" s="98"/>
      <c r="AP46" s="98"/>
      <c r="AQ46" s="98"/>
      <c r="AR46" s="97"/>
      <c r="AS46" s="98"/>
      <c r="AT46" s="98"/>
      <c r="AU46" s="98"/>
      <c r="AV46" s="98"/>
      <c r="AW46" s="97"/>
      <c r="AX46" s="98"/>
      <c r="AY46" s="98"/>
      <c r="AZ46" s="98"/>
    </row>
    <row r="47" spans="1:52" ht="16.5" customHeight="1">
      <c r="A47" s="71" t="s">
        <v>149</v>
      </c>
      <c r="B47" s="71"/>
      <c r="C47" s="71"/>
      <c r="D47" s="56" t="s">
        <v>268</v>
      </c>
      <c r="E47" s="71" t="s">
        <v>150</v>
      </c>
      <c r="F47" s="97">
        <f>F48+F51</f>
        <v>193.68</v>
      </c>
      <c r="G47" s="97">
        <f aca="true" t="shared" si="13" ref="G47:W47">G48+G51</f>
        <v>37.65</v>
      </c>
      <c r="H47" s="97">
        <f t="shared" si="13"/>
        <v>21.67</v>
      </c>
      <c r="I47" s="97">
        <f t="shared" si="13"/>
        <v>2.76</v>
      </c>
      <c r="J47" s="97"/>
      <c r="K47" s="97">
        <f t="shared" si="13"/>
        <v>13.22</v>
      </c>
      <c r="L47" s="97">
        <f t="shared" si="13"/>
        <v>4.48</v>
      </c>
      <c r="M47" s="97">
        <f t="shared" si="13"/>
        <v>2.84</v>
      </c>
      <c r="N47" s="97"/>
      <c r="O47" s="97"/>
      <c r="P47" s="97">
        <f t="shared" si="13"/>
        <v>0.73</v>
      </c>
      <c r="Q47" s="97">
        <f t="shared" si="13"/>
        <v>0.91</v>
      </c>
      <c r="R47" s="97"/>
      <c r="S47" s="97">
        <f t="shared" si="13"/>
        <v>151.55</v>
      </c>
      <c r="T47" s="97"/>
      <c r="U47" s="97"/>
      <c r="V47" s="97">
        <f t="shared" si="13"/>
        <v>151.55</v>
      </c>
      <c r="W47" s="97"/>
      <c r="X47" s="98"/>
      <c r="Y47" s="97"/>
      <c r="Z47" s="98"/>
      <c r="AA47" s="98"/>
      <c r="AB47" s="98"/>
      <c r="AC47" s="97"/>
      <c r="AD47" s="98"/>
      <c r="AE47" s="98"/>
      <c r="AF47" s="98"/>
      <c r="AG47" s="97"/>
      <c r="AH47" s="98"/>
      <c r="AI47" s="98"/>
      <c r="AJ47" s="97"/>
      <c r="AK47" s="98"/>
      <c r="AL47" s="98"/>
      <c r="AM47" s="97"/>
      <c r="AN47" s="98"/>
      <c r="AO47" s="98"/>
      <c r="AP47" s="98"/>
      <c r="AQ47" s="98"/>
      <c r="AR47" s="97"/>
      <c r="AS47" s="98"/>
      <c r="AT47" s="98"/>
      <c r="AU47" s="98"/>
      <c r="AV47" s="98"/>
      <c r="AW47" s="97"/>
      <c r="AX47" s="98"/>
      <c r="AY47" s="98"/>
      <c r="AZ47" s="98"/>
    </row>
    <row r="48" spans="1:52" ht="16.5" customHeight="1">
      <c r="A48" s="71" t="s">
        <v>151</v>
      </c>
      <c r="B48" s="71"/>
      <c r="C48" s="71"/>
      <c r="D48" s="56" t="s">
        <v>268</v>
      </c>
      <c r="E48" s="71" t="s">
        <v>152</v>
      </c>
      <c r="F48" s="97">
        <f>F49+F50</f>
        <v>42.129999999999995</v>
      </c>
      <c r="G48" s="97">
        <f aca="true" t="shared" si="14" ref="G48:V48">G49+G50</f>
        <v>37.65</v>
      </c>
      <c r="H48" s="97">
        <f t="shared" si="14"/>
        <v>21.67</v>
      </c>
      <c r="I48" s="97">
        <f t="shared" si="14"/>
        <v>2.76</v>
      </c>
      <c r="J48" s="97"/>
      <c r="K48" s="97">
        <f t="shared" si="14"/>
        <v>13.22</v>
      </c>
      <c r="L48" s="97">
        <f t="shared" si="14"/>
        <v>4.48</v>
      </c>
      <c r="M48" s="97">
        <f t="shared" si="14"/>
        <v>2.84</v>
      </c>
      <c r="N48" s="97"/>
      <c r="O48" s="97"/>
      <c r="P48" s="97">
        <f t="shared" si="14"/>
        <v>0.73</v>
      </c>
      <c r="Q48" s="97">
        <f t="shared" si="14"/>
        <v>0.91</v>
      </c>
      <c r="R48" s="97"/>
      <c r="S48" s="97"/>
      <c r="T48" s="97"/>
      <c r="U48" s="97"/>
      <c r="V48" s="97"/>
      <c r="W48" s="98"/>
      <c r="X48" s="98"/>
      <c r="Y48" s="97"/>
      <c r="Z48" s="98"/>
      <c r="AA48" s="98"/>
      <c r="AB48" s="98"/>
      <c r="AC48" s="97"/>
      <c r="AD48" s="98"/>
      <c r="AE48" s="98"/>
      <c r="AF48" s="98"/>
      <c r="AG48" s="97"/>
      <c r="AH48" s="98"/>
      <c r="AI48" s="98"/>
      <c r="AJ48" s="97"/>
      <c r="AK48" s="98"/>
      <c r="AL48" s="98"/>
      <c r="AM48" s="97"/>
      <c r="AN48" s="98"/>
      <c r="AO48" s="98"/>
      <c r="AP48" s="98"/>
      <c r="AQ48" s="98"/>
      <c r="AR48" s="97"/>
      <c r="AS48" s="98"/>
      <c r="AT48" s="98"/>
      <c r="AU48" s="98"/>
      <c r="AV48" s="98"/>
      <c r="AW48" s="97"/>
      <c r="AX48" s="98"/>
      <c r="AY48" s="98"/>
      <c r="AZ48" s="98"/>
    </row>
    <row r="49" spans="1:52" ht="16.5" customHeight="1">
      <c r="A49" s="71">
        <v>2130101</v>
      </c>
      <c r="B49" s="71"/>
      <c r="C49" s="71"/>
      <c r="D49" s="56" t="s">
        <v>268</v>
      </c>
      <c r="E49" s="71" t="s">
        <v>79</v>
      </c>
      <c r="F49" s="97">
        <f>G49+L49+S49+Y49+AC49+AG49+AJ49+AM49+AR49+AW49</f>
        <v>2.84</v>
      </c>
      <c r="G49" s="97"/>
      <c r="H49" s="98"/>
      <c r="I49" s="98"/>
      <c r="J49" s="98"/>
      <c r="K49" s="98"/>
      <c r="L49" s="97">
        <f>P49+Q49+R49+M49+N49+O49</f>
        <v>2.84</v>
      </c>
      <c r="M49" s="98">
        <v>2.84</v>
      </c>
      <c r="N49" s="98"/>
      <c r="O49" s="98"/>
      <c r="P49" s="98"/>
      <c r="Q49" s="98"/>
      <c r="R49" s="98"/>
      <c r="S49" s="97"/>
      <c r="T49" s="98"/>
      <c r="U49" s="98"/>
      <c r="V49" s="98"/>
      <c r="W49" s="98"/>
      <c r="X49" s="98"/>
      <c r="Y49" s="97"/>
      <c r="Z49" s="98"/>
      <c r="AA49" s="98"/>
      <c r="AB49" s="98"/>
      <c r="AC49" s="97"/>
      <c r="AD49" s="98"/>
      <c r="AE49" s="98"/>
      <c r="AF49" s="98"/>
      <c r="AG49" s="97"/>
      <c r="AH49" s="98"/>
      <c r="AI49" s="98"/>
      <c r="AJ49" s="97"/>
      <c r="AK49" s="98"/>
      <c r="AL49" s="98"/>
      <c r="AM49" s="97"/>
      <c r="AN49" s="98"/>
      <c r="AO49" s="98"/>
      <c r="AP49" s="98"/>
      <c r="AQ49" s="98"/>
      <c r="AR49" s="97"/>
      <c r="AS49" s="98"/>
      <c r="AT49" s="98"/>
      <c r="AU49" s="98"/>
      <c r="AV49" s="98"/>
      <c r="AW49" s="97"/>
      <c r="AX49" s="98"/>
      <c r="AY49" s="98"/>
      <c r="AZ49" s="98"/>
    </row>
    <row r="50" spans="1:52" ht="16.5" customHeight="1">
      <c r="A50" s="71" t="s">
        <v>153</v>
      </c>
      <c r="B50" s="71"/>
      <c r="C50" s="71"/>
      <c r="D50" s="56" t="s">
        <v>268</v>
      </c>
      <c r="E50" s="71" t="s">
        <v>154</v>
      </c>
      <c r="F50" s="97">
        <f>G50+L50+S50+Y50+AC50+AG50+AJ50+AM50+AR50+AW50</f>
        <v>39.29</v>
      </c>
      <c r="G50" s="97">
        <f>H50+I50+J50+K50</f>
        <v>37.65</v>
      </c>
      <c r="H50" s="98">
        <v>21.67</v>
      </c>
      <c r="I50" s="98">
        <v>2.76</v>
      </c>
      <c r="J50" s="98"/>
      <c r="K50" s="98">
        <v>13.22</v>
      </c>
      <c r="L50" s="97">
        <f>P50+Q50+R50+M50+N50+O50</f>
        <v>1.6400000000000001</v>
      </c>
      <c r="M50" s="98"/>
      <c r="N50" s="98"/>
      <c r="O50" s="98"/>
      <c r="P50" s="98">
        <v>0.73</v>
      </c>
      <c r="Q50" s="98">
        <v>0.91</v>
      </c>
      <c r="R50" s="98"/>
      <c r="S50" s="97"/>
      <c r="T50" s="98"/>
      <c r="U50" s="98"/>
      <c r="V50" s="98"/>
      <c r="W50" s="98"/>
      <c r="X50" s="98"/>
      <c r="Y50" s="97"/>
      <c r="Z50" s="98"/>
      <c r="AA50" s="98"/>
      <c r="AB50" s="98"/>
      <c r="AC50" s="97"/>
      <c r="AD50" s="98"/>
      <c r="AE50" s="98"/>
      <c r="AF50" s="98"/>
      <c r="AG50" s="97"/>
      <c r="AH50" s="98"/>
      <c r="AI50" s="98"/>
      <c r="AJ50" s="97"/>
      <c r="AK50" s="98"/>
      <c r="AL50" s="98"/>
      <c r="AM50" s="97"/>
      <c r="AN50" s="98"/>
      <c r="AO50" s="98"/>
      <c r="AP50" s="98"/>
      <c r="AQ50" s="98"/>
      <c r="AR50" s="97"/>
      <c r="AS50" s="98"/>
      <c r="AT50" s="98"/>
      <c r="AU50" s="98"/>
      <c r="AV50" s="98"/>
      <c r="AW50" s="97"/>
      <c r="AX50" s="98"/>
      <c r="AY50" s="98"/>
      <c r="AZ50" s="98"/>
    </row>
    <row r="51" spans="1:52" ht="16.5" customHeight="1">
      <c r="A51" s="71" t="s">
        <v>159</v>
      </c>
      <c r="B51" s="71"/>
      <c r="C51" s="71"/>
      <c r="D51" s="56" t="s">
        <v>268</v>
      </c>
      <c r="E51" s="71" t="s">
        <v>160</v>
      </c>
      <c r="F51" s="97">
        <f>F52</f>
        <v>151.55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>
        <f>S52</f>
        <v>151.55</v>
      </c>
      <c r="T51" s="97"/>
      <c r="U51" s="97"/>
      <c r="V51" s="97">
        <f>V52</f>
        <v>151.55</v>
      </c>
      <c r="W51" s="97"/>
      <c r="X51" s="98"/>
      <c r="Y51" s="97"/>
      <c r="Z51" s="98"/>
      <c r="AA51" s="98"/>
      <c r="AB51" s="98"/>
      <c r="AC51" s="97"/>
      <c r="AD51" s="98"/>
      <c r="AE51" s="98"/>
      <c r="AF51" s="98"/>
      <c r="AG51" s="97"/>
      <c r="AH51" s="98"/>
      <c r="AI51" s="98"/>
      <c r="AJ51" s="97"/>
      <c r="AK51" s="98"/>
      <c r="AL51" s="98"/>
      <c r="AM51" s="97"/>
      <c r="AN51" s="98"/>
      <c r="AO51" s="98"/>
      <c r="AP51" s="98"/>
      <c r="AQ51" s="98"/>
      <c r="AR51" s="97"/>
      <c r="AS51" s="98"/>
      <c r="AT51" s="98"/>
      <c r="AU51" s="98"/>
      <c r="AV51" s="98"/>
      <c r="AW51" s="97"/>
      <c r="AX51" s="98"/>
      <c r="AY51" s="98"/>
      <c r="AZ51" s="98"/>
    </row>
    <row r="52" spans="1:52" ht="16.5" customHeight="1">
      <c r="A52" s="71" t="s">
        <v>161</v>
      </c>
      <c r="B52" s="71"/>
      <c r="C52" s="71"/>
      <c r="D52" s="56" t="s">
        <v>268</v>
      </c>
      <c r="E52" s="71" t="s">
        <v>162</v>
      </c>
      <c r="F52" s="97">
        <f>G52+L52+S52+Y52+AC52+AG52+AJ52+AM52+AR52+AW52</f>
        <v>151.55</v>
      </c>
      <c r="G52" s="97"/>
      <c r="H52" s="98"/>
      <c r="I52" s="98"/>
      <c r="J52" s="98"/>
      <c r="K52" s="98"/>
      <c r="L52" s="97"/>
      <c r="M52" s="98"/>
      <c r="N52" s="98"/>
      <c r="O52" s="98"/>
      <c r="P52" s="98"/>
      <c r="Q52" s="98"/>
      <c r="R52" s="98"/>
      <c r="S52" s="97">
        <f>T52+U52+V52+W52+X52</f>
        <v>151.55</v>
      </c>
      <c r="T52" s="98"/>
      <c r="U52" s="98"/>
      <c r="V52" s="98">
        <v>151.55</v>
      </c>
      <c r="W52" s="98"/>
      <c r="X52" s="98"/>
      <c r="Y52" s="97"/>
      <c r="Z52" s="98"/>
      <c r="AA52" s="98"/>
      <c r="AB52" s="98"/>
      <c r="AC52" s="97"/>
      <c r="AD52" s="98"/>
      <c r="AE52" s="98"/>
      <c r="AF52" s="98"/>
      <c r="AG52" s="97"/>
      <c r="AH52" s="98"/>
      <c r="AI52" s="98"/>
      <c r="AJ52" s="97"/>
      <c r="AK52" s="98"/>
      <c r="AL52" s="98"/>
      <c r="AM52" s="97"/>
      <c r="AN52" s="98"/>
      <c r="AO52" s="98"/>
      <c r="AP52" s="98"/>
      <c r="AQ52" s="98"/>
      <c r="AR52" s="97"/>
      <c r="AS52" s="98"/>
      <c r="AT52" s="98"/>
      <c r="AU52" s="98"/>
      <c r="AV52" s="98"/>
      <c r="AW52" s="97"/>
      <c r="AX52" s="98"/>
      <c r="AY52" s="98"/>
      <c r="AZ52" s="98"/>
    </row>
    <row r="53" spans="1:52" ht="16.5" customHeight="1">
      <c r="A53" s="71" t="s">
        <v>177</v>
      </c>
      <c r="B53" s="71"/>
      <c r="C53" s="71"/>
      <c r="D53" s="56" t="s">
        <v>268</v>
      </c>
      <c r="E53" s="71" t="s">
        <v>178</v>
      </c>
      <c r="F53" s="97">
        <f>F54</f>
        <v>31.47</v>
      </c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>
        <f>S54</f>
        <v>31.47</v>
      </c>
      <c r="T53" s="97"/>
      <c r="U53" s="97"/>
      <c r="V53" s="97"/>
      <c r="W53" s="97"/>
      <c r="X53" s="97">
        <f>X54</f>
        <v>31.47</v>
      </c>
      <c r="Y53" s="97"/>
      <c r="Z53" s="98"/>
      <c r="AA53" s="98"/>
      <c r="AB53" s="98"/>
      <c r="AC53" s="97"/>
      <c r="AD53" s="98"/>
      <c r="AE53" s="98"/>
      <c r="AF53" s="98"/>
      <c r="AG53" s="97"/>
      <c r="AH53" s="98"/>
      <c r="AI53" s="98"/>
      <c r="AJ53" s="97"/>
      <c r="AK53" s="98"/>
      <c r="AL53" s="98"/>
      <c r="AM53" s="97"/>
      <c r="AN53" s="98"/>
      <c r="AO53" s="98"/>
      <c r="AP53" s="98"/>
      <c r="AQ53" s="98"/>
      <c r="AR53" s="97"/>
      <c r="AS53" s="98"/>
      <c r="AT53" s="98"/>
      <c r="AU53" s="98"/>
      <c r="AV53" s="98"/>
      <c r="AW53" s="97"/>
      <c r="AX53" s="98"/>
      <c r="AY53" s="98"/>
      <c r="AZ53" s="98"/>
    </row>
    <row r="54" spans="1:52" ht="16.5" customHeight="1">
      <c r="A54" s="71" t="s">
        <v>179</v>
      </c>
      <c r="B54" s="71"/>
      <c r="C54" s="71"/>
      <c r="D54" s="56" t="s">
        <v>268</v>
      </c>
      <c r="E54" s="71" t="s">
        <v>180</v>
      </c>
      <c r="F54" s="97">
        <f>F55</f>
        <v>31.47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>
        <f>S55</f>
        <v>31.47</v>
      </c>
      <c r="T54" s="97"/>
      <c r="U54" s="97"/>
      <c r="V54" s="97"/>
      <c r="W54" s="97"/>
      <c r="X54" s="97">
        <f>X55</f>
        <v>31.47</v>
      </c>
      <c r="Y54" s="97"/>
      <c r="Z54" s="98"/>
      <c r="AA54" s="98"/>
      <c r="AB54" s="98"/>
      <c r="AC54" s="97"/>
      <c r="AD54" s="98"/>
      <c r="AE54" s="98"/>
      <c r="AF54" s="98"/>
      <c r="AG54" s="97"/>
      <c r="AH54" s="98"/>
      <c r="AI54" s="98"/>
      <c r="AJ54" s="97"/>
      <c r="AK54" s="98"/>
      <c r="AL54" s="98"/>
      <c r="AM54" s="97"/>
      <c r="AN54" s="98"/>
      <c r="AO54" s="98"/>
      <c r="AP54" s="98"/>
      <c r="AQ54" s="98"/>
      <c r="AR54" s="97"/>
      <c r="AS54" s="98"/>
      <c r="AT54" s="98"/>
      <c r="AU54" s="98"/>
      <c r="AV54" s="98"/>
      <c r="AW54" s="97"/>
      <c r="AX54" s="98"/>
      <c r="AY54" s="98"/>
      <c r="AZ54" s="98"/>
    </row>
    <row r="55" spans="1:52" ht="16.5" customHeight="1">
      <c r="A55" s="71" t="s">
        <v>181</v>
      </c>
      <c r="B55" s="71"/>
      <c r="C55" s="71"/>
      <c r="D55" s="56" t="s">
        <v>268</v>
      </c>
      <c r="E55" s="71" t="s">
        <v>182</v>
      </c>
      <c r="F55" s="97">
        <f>G55+L55+S55+Y55+AC55+AG55+AJ55+AM55+AR55+AW55</f>
        <v>31.47</v>
      </c>
      <c r="G55" s="97"/>
      <c r="H55" s="98"/>
      <c r="I55" s="98"/>
      <c r="J55" s="98"/>
      <c r="K55" s="98"/>
      <c r="L55" s="97"/>
      <c r="M55" s="98"/>
      <c r="N55" s="98"/>
      <c r="O55" s="98"/>
      <c r="P55" s="98"/>
      <c r="Q55" s="98"/>
      <c r="R55" s="98"/>
      <c r="S55" s="97">
        <f>T55+U55+V55+W55+X55</f>
        <v>31.47</v>
      </c>
      <c r="T55" s="98"/>
      <c r="U55" s="98"/>
      <c r="V55" s="98"/>
      <c r="W55" s="98"/>
      <c r="X55" s="98">
        <v>31.47</v>
      </c>
      <c r="Y55" s="97"/>
      <c r="Z55" s="98"/>
      <c r="AA55" s="98"/>
      <c r="AB55" s="98"/>
      <c r="AC55" s="97"/>
      <c r="AD55" s="98"/>
      <c r="AE55" s="98"/>
      <c r="AF55" s="98"/>
      <c r="AG55" s="97"/>
      <c r="AH55" s="98"/>
      <c r="AI55" s="98"/>
      <c r="AJ55" s="97"/>
      <c r="AK55" s="98"/>
      <c r="AL55" s="98"/>
      <c r="AM55" s="97"/>
      <c r="AN55" s="98"/>
      <c r="AO55" s="98"/>
      <c r="AP55" s="98"/>
      <c r="AQ55" s="98"/>
      <c r="AR55" s="97"/>
      <c r="AS55" s="98"/>
      <c r="AT55" s="98"/>
      <c r="AU55" s="98"/>
      <c r="AV55" s="98"/>
      <c r="AW55" s="97"/>
      <c r="AX55" s="98"/>
      <c r="AY55" s="98"/>
      <c r="AZ55" s="98"/>
    </row>
  </sheetData>
  <sheetProtection/>
  <mergeCells count="111">
    <mergeCell ref="A1:D1"/>
    <mergeCell ref="F1:I1"/>
    <mergeCell ref="A3:AZ3"/>
    <mergeCell ref="A5:E5"/>
    <mergeCell ref="G5:K5"/>
    <mergeCell ref="L5:R5"/>
    <mergeCell ref="S5:X5"/>
    <mergeCell ref="Y5:AB5"/>
    <mergeCell ref="AC5:AF5"/>
    <mergeCell ref="AG5:AI5"/>
    <mergeCell ref="AJ5:AL5"/>
    <mergeCell ref="AM5:AQ5"/>
    <mergeCell ref="AR5:AV5"/>
    <mergeCell ref="AW5:AZ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4">
      <selection activeCell="I13" sqref="I13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44.25390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75" t="s">
        <v>269</v>
      </c>
      <c r="B1" s="75"/>
      <c r="C1" s="75"/>
    </row>
    <row r="2" spans="1:8" ht="19.5" customHeight="1">
      <c r="A2" s="42"/>
      <c r="B2" s="42"/>
      <c r="C2" s="42"/>
      <c r="D2" s="43"/>
      <c r="E2" s="42"/>
      <c r="F2" s="42"/>
      <c r="G2" s="44" t="s">
        <v>270</v>
      </c>
      <c r="H2" s="66"/>
    </row>
    <row r="3" spans="1:8" ht="25.5" customHeight="1">
      <c r="A3" s="76" t="s">
        <v>271</v>
      </c>
      <c r="B3" s="77"/>
      <c r="C3" s="77"/>
      <c r="D3" s="77"/>
      <c r="E3" s="77"/>
      <c r="F3" s="77"/>
      <c r="G3" s="77"/>
      <c r="H3" s="66"/>
    </row>
    <row r="4" spans="1:8" ht="19.5" customHeight="1">
      <c r="A4" s="7"/>
      <c r="B4" s="7"/>
      <c r="C4" s="7"/>
      <c r="D4" s="7"/>
      <c r="E4" s="45"/>
      <c r="F4" s="45"/>
      <c r="G4" s="9" t="s">
        <v>6</v>
      </c>
      <c r="H4" s="66"/>
    </row>
    <row r="5" spans="1:8" ht="19.5" customHeight="1">
      <c r="A5" s="78" t="s">
        <v>272</v>
      </c>
      <c r="B5" s="78"/>
      <c r="C5" s="78"/>
      <c r="D5" s="78"/>
      <c r="E5" s="19" t="s">
        <v>186</v>
      </c>
      <c r="F5" s="19"/>
      <c r="G5" s="19"/>
      <c r="H5" s="66"/>
    </row>
    <row r="6" spans="1:8" ht="19.5" customHeight="1">
      <c r="A6" s="14" t="s">
        <v>60</v>
      </c>
      <c r="B6" s="15"/>
      <c r="C6" s="79" t="s">
        <v>61</v>
      </c>
      <c r="D6" s="19" t="s">
        <v>273</v>
      </c>
      <c r="E6" s="19" t="s">
        <v>50</v>
      </c>
      <c r="F6" s="13" t="s">
        <v>274</v>
      </c>
      <c r="G6" s="80" t="s">
        <v>275</v>
      </c>
      <c r="H6" s="66"/>
    </row>
    <row r="7" spans="1:8" ht="33.75" customHeight="1">
      <c r="A7" s="81" t="s">
        <v>70</v>
      </c>
      <c r="B7" s="81" t="s">
        <v>71</v>
      </c>
      <c r="C7" s="79"/>
      <c r="D7" s="19"/>
      <c r="E7" s="19"/>
      <c r="F7" s="13"/>
      <c r="G7" s="80"/>
      <c r="H7" s="66"/>
    </row>
    <row r="8" spans="1:8" ht="16.5" customHeight="1">
      <c r="A8" s="82" t="s">
        <v>276</v>
      </c>
      <c r="B8" s="82"/>
      <c r="C8" s="83">
        <v>337310</v>
      </c>
      <c r="D8" s="83" t="s">
        <v>229</v>
      </c>
      <c r="E8" s="84">
        <f>E9+E10+E11+E12+E13</f>
        <v>354.68000000000006</v>
      </c>
      <c r="F8" s="28"/>
      <c r="G8" s="84"/>
      <c r="H8" s="67"/>
    </row>
    <row r="9" spans="1:7" ht="16.5" customHeight="1">
      <c r="A9" s="82" t="s">
        <v>277</v>
      </c>
      <c r="B9" s="82"/>
      <c r="C9" s="83">
        <v>337310</v>
      </c>
      <c r="D9" s="83" t="s">
        <v>278</v>
      </c>
      <c r="E9" s="84">
        <v>136.58</v>
      </c>
      <c r="F9" s="28"/>
      <c r="G9" s="84"/>
    </row>
    <row r="10" spans="1:7" ht="16.5" customHeight="1">
      <c r="A10" s="82" t="s">
        <v>279</v>
      </c>
      <c r="B10" s="82"/>
      <c r="C10" s="83">
        <v>337310</v>
      </c>
      <c r="D10" s="83" t="s">
        <v>280</v>
      </c>
      <c r="E10" s="84">
        <v>83.76</v>
      </c>
      <c r="F10" s="28"/>
      <c r="G10" s="84"/>
    </row>
    <row r="11" spans="1:7" ht="16.5" customHeight="1">
      <c r="A11" s="82" t="s">
        <v>281</v>
      </c>
      <c r="B11" s="82"/>
      <c r="C11" s="83">
        <v>337310</v>
      </c>
      <c r="D11" s="83" t="s">
        <v>282</v>
      </c>
      <c r="E11" s="84">
        <v>6.23</v>
      </c>
      <c r="F11" s="28"/>
      <c r="G11" s="84"/>
    </row>
    <row r="12" spans="1:7" ht="16.5" customHeight="1">
      <c r="A12" s="82" t="s">
        <v>283</v>
      </c>
      <c r="B12" s="82"/>
      <c r="C12" s="83">
        <v>337310</v>
      </c>
      <c r="D12" s="83" t="s">
        <v>284</v>
      </c>
      <c r="E12" s="84">
        <v>81.7</v>
      </c>
      <c r="F12" s="28"/>
      <c r="G12" s="84"/>
    </row>
    <row r="13" spans="1:7" ht="16.5" customHeight="1">
      <c r="A13" s="82" t="s">
        <v>285</v>
      </c>
      <c r="B13" s="82"/>
      <c r="C13" s="83">
        <v>337310</v>
      </c>
      <c r="D13" s="83" t="s">
        <v>286</v>
      </c>
      <c r="E13" s="84">
        <v>46.41</v>
      </c>
      <c r="F13" s="28"/>
      <c r="G13" s="84"/>
    </row>
    <row r="14" spans="1:7" ht="16.5" customHeight="1">
      <c r="A14" s="82" t="s">
        <v>287</v>
      </c>
      <c r="B14" s="82"/>
      <c r="C14" s="83">
        <v>337310</v>
      </c>
      <c r="D14" s="83" t="s">
        <v>230</v>
      </c>
      <c r="E14" s="84">
        <v>74.72</v>
      </c>
      <c r="F14" s="28"/>
      <c r="G14" s="84"/>
    </row>
    <row r="15" spans="1:7" ht="16.5" customHeight="1">
      <c r="A15" s="82" t="s">
        <v>288</v>
      </c>
      <c r="B15" s="82"/>
      <c r="C15" s="83">
        <v>337310</v>
      </c>
      <c r="D15" s="83" t="s">
        <v>289</v>
      </c>
      <c r="E15" s="85">
        <v>13.31</v>
      </c>
      <c r="F15" s="28"/>
      <c r="G15" s="85">
        <v>13.31</v>
      </c>
    </row>
    <row r="16" spans="1:7" ht="16.5" customHeight="1">
      <c r="A16" s="82" t="s">
        <v>290</v>
      </c>
      <c r="B16" s="82"/>
      <c r="C16" s="83">
        <v>337310</v>
      </c>
      <c r="D16" s="83" t="s">
        <v>291</v>
      </c>
      <c r="E16" s="85">
        <v>0.55</v>
      </c>
      <c r="F16" s="28"/>
      <c r="G16" s="85">
        <v>0.55</v>
      </c>
    </row>
    <row r="17" spans="1:7" ht="16.5" customHeight="1">
      <c r="A17" s="82" t="s">
        <v>292</v>
      </c>
      <c r="B17" s="82"/>
      <c r="C17" s="83">
        <v>337310</v>
      </c>
      <c r="D17" s="83" t="s">
        <v>293</v>
      </c>
      <c r="E17" s="85">
        <v>1.36</v>
      </c>
      <c r="F17" s="28"/>
      <c r="G17" s="85">
        <v>1.36</v>
      </c>
    </row>
    <row r="18" spans="1:7" ht="16.5" customHeight="1">
      <c r="A18" s="82" t="s">
        <v>294</v>
      </c>
      <c r="B18" s="82"/>
      <c r="C18" s="83">
        <v>337310</v>
      </c>
      <c r="D18" s="83" t="s">
        <v>295</v>
      </c>
      <c r="E18" s="85">
        <v>6.46</v>
      </c>
      <c r="F18" s="28"/>
      <c r="G18" s="85">
        <v>6.46</v>
      </c>
    </row>
    <row r="19" spans="1:7" ht="16.5" customHeight="1">
      <c r="A19" s="82" t="s">
        <v>296</v>
      </c>
      <c r="B19" s="82"/>
      <c r="C19" s="83">
        <v>337310</v>
      </c>
      <c r="D19" s="83" t="s">
        <v>297</v>
      </c>
      <c r="E19" s="85">
        <v>0.13</v>
      </c>
      <c r="F19" s="28"/>
      <c r="G19" s="85">
        <v>0.13</v>
      </c>
    </row>
    <row r="20" spans="1:7" ht="16.5" customHeight="1">
      <c r="A20" s="82" t="s">
        <v>298</v>
      </c>
      <c r="B20" s="82"/>
      <c r="C20" s="83">
        <v>337310</v>
      </c>
      <c r="D20" s="83" t="s">
        <v>299</v>
      </c>
      <c r="E20" s="85">
        <v>7.05</v>
      </c>
      <c r="F20" s="28"/>
      <c r="G20" s="85">
        <v>7.05</v>
      </c>
    </row>
    <row r="21" spans="1:7" ht="16.5" customHeight="1">
      <c r="A21" s="82" t="s">
        <v>300</v>
      </c>
      <c r="B21" s="82"/>
      <c r="C21" s="83">
        <v>337310</v>
      </c>
      <c r="D21" s="83" t="s">
        <v>301</v>
      </c>
      <c r="E21" s="85">
        <v>1.53</v>
      </c>
      <c r="F21" s="28"/>
      <c r="G21" s="85">
        <v>1.53</v>
      </c>
    </row>
    <row r="22" spans="1:7" ht="16.5" customHeight="1">
      <c r="A22" s="82" t="s">
        <v>302</v>
      </c>
      <c r="B22" s="82"/>
      <c r="C22" s="83">
        <v>337310</v>
      </c>
      <c r="D22" s="83" t="s">
        <v>303</v>
      </c>
      <c r="E22" s="85">
        <v>0.9</v>
      </c>
      <c r="F22" s="28"/>
      <c r="G22" s="85">
        <v>0.9</v>
      </c>
    </row>
    <row r="23" spans="1:7" ht="16.5" customHeight="1">
      <c r="A23" s="82" t="s">
        <v>304</v>
      </c>
      <c r="B23" s="82"/>
      <c r="C23" s="83">
        <v>337310</v>
      </c>
      <c r="D23" s="83" t="s">
        <v>305</v>
      </c>
      <c r="E23" s="85">
        <v>4.8</v>
      </c>
      <c r="F23" s="86"/>
      <c r="G23" s="85">
        <v>4.8</v>
      </c>
    </row>
    <row r="24" spans="1:7" ht="16.5" customHeight="1">
      <c r="A24" s="82" t="s">
        <v>306</v>
      </c>
      <c r="B24" s="82"/>
      <c r="C24" s="83">
        <v>337310</v>
      </c>
      <c r="D24" s="83" t="s">
        <v>307</v>
      </c>
      <c r="E24" s="85">
        <v>5.25</v>
      </c>
      <c r="F24" s="86"/>
      <c r="G24" s="85">
        <v>5.25</v>
      </c>
    </row>
    <row r="25" spans="1:7" ht="16.5" customHeight="1">
      <c r="A25" s="82" t="s">
        <v>308</v>
      </c>
      <c r="B25" s="82"/>
      <c r="C25" s="83">
        <v>337310</v>
      </c>
      <c r="D25" s="83" t="s">
        <v>309</v>
      </c>
      <c r="E25" s="85">
        <v>6.56</v>
      </c>
      <c r="F25" s="86"/>
      <c r="G25" s="85">
        <v>6.56</v>
      </c>
    </row>
    <row r="26" spans="1:7" ht="16.5" customHeight="1">
      <c r="A26" s="82" t="s">
        <v>310</v>
      </c>
      <c r="B26" s="82"/>
      <c r="C26" s="83">
        <v>337310</v>
      </c>
      <c r="D26" s="83" t="s">
        <v>311</v>
      </c>
      <c r="E26" s="85">
        <v>19.01</v>
      </c>
      <c r="F26" s="86"/>
      <c r="G26" s="85">
        <v>19.01</v>
      </c>
    </row>
    <row r="27" spans="1:7" ht="16.5" customHeight="1">
      <c r="A27" s="87">
        <v>30299</v>
      </c>
      <c r="B27" s="88"/>
      <c r="C27" s="83">
        <v>337310</v>
      </c>
      <c r="D27" s="83" t="s">
        <v>312</v>
      </c>
      <c r="E27" s="85">
        <v>9</v>
      </c>
      <c r="F27" s="86"/>
      <c r="G27" s="85">
        <v>9</v>
      </c>
    </row>
    <row r="28" spans="1:7" ht="16.5" customHeight="1">
      <c r="A28" s="82" t="s">
        <v>313</v>
      </c>
      <c r="B28" s="82"/>
      <c r="C28" s="83">
        <v>337310</v>
      </c>
      <c r="D28" s="83" t="s">
        <v>231</v>
      </c>
      <c r="E28" s="85">
        <f>E29+E31</f>
        <v>203.85</v>
      </c>
      <c r="F28" s="86"/>
      <c r="G28" s="85"/>
    </row>
    <row r="29" spans="1:7" ht="16.5" customHeight="1">
      <c r="A29" s="82" t="s">
        <v>314</v>
      </c>
      <c r="B29" s="82"/>
      <c r="C29" s="83">
        <v>337310</v>
      </c>
      <c r="D29" s="83" t="s">
        <v>315</v>
      </c>
      <c r="E29" s="85">
        <v>172.38</v>
      </c>
      <c r="F29" s="86"/>
      <c r="G29" s="85"/>
    </row>
    <row r="30" spans="1:7" ht="16.5" customHeight="1">
      <c r="A30" s="82" t="s">
        <v>316</v>
      </c>
      <c r="B30" s="82"/>
      <c r="C30" s="83">
        <v>337310</v>
      </c>
      <c r="D30" s="83" t="s">
        <v>317</v>
      </c>
      <c r="E30" s="85"/>
      <c r="F30" s="86"/>
      <c r="G30" s="85"/>
    </row>
    <row r="31" spans="1:7" ht="16.5" customHeight="1">
      <c r="A31" s="82" t="s">
        <v>318</v>
      </c>
      <c r="B31" s="82"/>
      <c r="C31" s="83">
        <v>337310</v>
      </c>
      <c r="D31" s="83" t="s">
        <v>182</v>
      </c>
      <c r="E31" s="85">
        <v>31.47</v>
      </c>
      <c r="F31" s="86"/>
      <c r="G31" s="85"/>
    </row>
  </sheetData>
  <sheetProtection/>
  <mergeCells count="31">
    <mergeCell ref="A1:C1"/>
    <mergeCell ref="E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2"/>
  <sheetViews>
    <sheetView workbookViewId="0" topLeftCell="A1">
      <selection activeCell="H24" sqref="H24"/>
    </sheetView>
  </sheetViews>
  <sheetFormatPr defaultColWidth="6.875" defaultRowHeight="12.75" customHeight="1"/>
  <cols>
    <col min="1" max="3" width="3.875" style="1" customWidth="1"/>
    <col min="4" max="4" width="10.375" style="1" customWidth="1"/>
    <col min="5" max="5" width="52.87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319</v>
      </c>
      <c r="B1" s="2"/>
      <c r="C1" s="2"/>
    </row>
    <row r="2" spans="1:243" ht="19.5" customHeight="1">
      <c r="A2" s="3"/>
      <c r="B2" s="4"/>
      <c r="C2" s="4"/>
      <c r="D2" s="4"/>
      <c r="E2" s="4"/>
      <c r="F2" s="5" t="s">
        <v>320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321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6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60</v>
      </c>
      <c r="B5" s="15"/>
      <c r="C5" s="16"/>
      <c r="D5" s="17" t="s">
        <v>61</v>
      </c>
      <c r="E5" s="18" t="s">
        <v>322</v>
      </c>
      <c r="F5" s="13" t="s">
        <v>63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70</v>
      </c>
      <c r="B6" s="21" t="s">
        <v>71</v>
      </c>
      <c r="C6" s="22" t="s">
        <v>72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16.5" customHeight="1">
      <c r="A7" s="71" t="s">
        <v>73</v>
      </c>
      <c r="B7" s="71"/>
      <c r="C7" s="71"/>
      <c r="D7" s="72" t="s">
        <v>268</v>
      </c>
      <c r="E7" s="71" t="s">
        <v>75</v>
      </c>
      <c r="F7" s="73">
        <f>F8+F10+F12+F15</f>
        <v>48.1</v>
      </c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6" ht="16.5" customHeight="1">
      <c r="A8" s="71" t="s">
        <v>76</v>
      </c>
      <c r="B8" s="71"/>
      <c r="C8" s="71"/>
      <c r="D8" s="72" t="s">
        <v>268</v>
      </c>
      <c r="E8" s="71" t="s">
        <v>77</v>
      </c>
      <c r="F8" s="73">
        <v>1</v>
      </c>
    </row>
    <row r="9" spans="1:6" ht="16.5" customHeight="1">
      <c r="A9" s="71" t="s">
        <v>80</v>
      </c>
      <c r="B9" s="71"/>
      <c r="C9" s="71"/>
      <c r="D9" s="72" t="s">
        <v>268</v>
      </c>
      <c r="E9" s="71" t="s">
        <v>81</v>
      </c>
      <c r="F9" s="73">
        <v>1</v>
      </c>
    </row>
    <row r="10" spans="1:6" ht="16.5" customHeight="1">
      <c r="A10" s="71" t="s">
        <v>82</v>
      </c>
      <c r="B10" s="71"/>
      <c r="C10" s="71"/>
      <c r="D10" s="72" t="s">
        <v>268</v>
      </c>
      <c r="E10" s="71" t="s">
        <v>83</v>
      </c>
      <c r="F10" s="73">
        <v>1</v>
      </c>
    </row>
    <row r="11" spans="1:6" ht="16.5" customHeight="1">
      <c r="A11" s="71" t="s">
        <v>84</v>
      </c>
      <c r="B11" s="71"/>
      <c r="C11" s="71"/>
      <c r="D11" s="72" t="s">
        <v>268</v>
      </c>
      <c r="E11" s="71" t="s">
        <v>85</v>
      </c>
      <c r="F11" s="73">
        <v>1</v>
      </c>
    </row>
    <row r="12" spans="1:6" ht="16.5" customHeight="1">
      <c r="A12" s="71" t="s">
        <v>86</v>
      </c>
      <c r="B12" s="71"/>
      <c r="C12" s="71"/>
      <c r="D12" s="72" t="s">
        <v>268</v>
      </c>
      <c r="E12" s="71" t="s">
        <v>87</v>
      </c>
      <c r="F12" s="73">
        <v>45.1</v>
      </c>
    </row>
    <row r="13" spans="1:6" ht="16.5" customHeight="1">
      <c r="A13" s="71" t="s">
        <v>88</v>
      </c>
      <c r="B13" s="71"/>
      <c r="C13" s="71"/>
      <c r="D13" s="72" t="s">
        <v>268</v>
      </c>
      <c r="E13" s="71" t="s">
        <v>79</v>
      </c>
      <c r="F13" s="73">
        <v>33.6</v>
      </c>
    </row>
    <row r="14" spans="1:6" ht="16.5" customHeight="1">
      <c r="A14" s="71" t="s">
        <v>89</v>
      </c>
      <c r="B14" s="71"/>
      <c r="C14" s="71"/>
      <c r="D14" s="72" t="s">
        <v>268</v>
      </c>
      <c r="E14" s="71" t="s">
        <v>90</v>
      </c>
      <c r="F14" s="73">
        <v>11.5</v>
      </c>
    </row>
    <row r="15" spans="1:6" ht="16.5" customHeight="1">
      <c r="A15" s="71" t="s">
        <v>99</v>
      </c>
      <c r="B15" s="71"/>
      <c r="C15" s="71"/>
      <c r="D15" s="72" t="s">
        <v>268</v>
      </c>
      <c r="E15" s="71" t="s">
        <v>100</v>
      </c>
      <c r="F15" s="73">
        <v>1</v>
      </c>
    </row>
    <row r="16" spans="1:6" ht="16.5" customHeight="1">
      <c r="A16" s="71" t="s">
        <v>102</v>
      </c>
      <c r="B16" s="71"/>
      <c r="C16" s="71"/>
      <c r="D16" s="72" t="s">
        <v>268</v>
      </c>
      <c r="E16" s="71" t="s">
        <v>103</v>
      </c>
      <c r="F16" s="73">
        <v>1</v>
      </c>
    </row>
    <row r="17" spans="1:6" ht="16.5" customHeight="1">
      <c r="A17" s="71" t="s">
        <v>107</v>
      </c>
      <c r="B17" s="71"/>
      <c r="C17" s="71"/>
      <c r="D17" s="72" t="s">
        <v>268</v>
      </c>
      <c r="E17" s="71" t="s">
        <v>108</v>
      </c>
      <c r="F17" s="73">
        <v>2</v>
      </c>
    </row>
    <row r="18" spans="1:6" ht="16.5" customHeight="1">
      <c r="A18" s="71" t="s">
        <v>109</v>
      </c>
      <c r="B18" s="71"/>
      <c r="C18" s="71"/>
      <c r="D18" s="72" t="s">
        <v>268</v>
      </c>
      <c r="E18" s="71" t="s">
        <v>110</v>
      </c>
      <c r="F18" s="73">
        <v>2</v>
      </c>
    </row>
    <row r="19" spans="1:6" ht="16.5" customHeight="1">
      <c r="A19" s="71" t="s">
        <v>111</v>
      </c>
      <c r="B19" s="71"/>
      <c r="C19" s="71"/>
      <c r="D19" s="72" t="s">
        <v>268</v>
      </c>
      <c r="E19" s="71" t="s">
        <v>112</v>
      </c>
      <c r="F19" s="73">
        <v>2</v>
      </c>
    </row>
    <row r="20" spans="1:6" ht="16.5" customHeight="1">
      <c r="A20" s="71" t="s">
        <v>132</v>
      </c>
      <c r="B20" s="71"/>
      <c r="C20" s="71"/>
      <c r="D20" s="72" t="s">
        <v>268</v>
      </c>
      <c r="E20" s="71" t="s">
        <v>133</v>
      </c>
      <c r="F20" s="73">
        <v>3.1</v>
      </c>
    </row>
    <row r="21" spans="1:6" ht="16.5" customHeight="1">
      <c r="A21" s="71">
        <v>21001</v>
      </c>
      <c r="B21" s="71"/>
      <c r="C21" s="71"/>
      <c r="D21" s="72" t="s">
        <v>268</v>
      </c>
      <c r="E21" s="71" t="s">
        <v>134</v>
      </c>
      <c r="F21" s="73">
        <v>3.1</v>
      </c>
    </row>
    <row r="22" spans="1:6" ht="16.5" customHeight="1">
      <c r="A22" s="71" t="s">
        <v>137</v>
      </c>
      <c r="B22" s="71"/>
      <c r="C22" s="71"/>
      <c r="D22" s="72" t="s">
        <v>268</v>
      </c>
      <c r="E22" s="71" t="s">
        <v>135</v>
      </c>
      <c r="F22" s="73">
        <v>3.1</v>
      </c>
    </row>
    <row r="23" spans="1:6" ht="16.5" customHeight="1">
      <c r="A23" s="71" t="s">
        <v>142</v>
      </c>
      <c r="B23" s="71"/>
      <c r="C23" s="71"/>
      <c r="D23" s="72" t="s">
        <v>268</v>
      </c>
      <c r="E23" s="71" t="s">
        <v>143</v>
      </c>
      <c r="F23" s="73">
        <v>4.58</v>
      </c>
    </row>
    <row r="24" spans="1:6" ht="16.5" customHeight="1">
      <c r="A24" s="71" t="s">
        <v>145</v>
      </c>
      <c r="B24" s="71"/>
      <c r="C24" s="71"/>
      <c r="D24" s="72" t="s">
        <v>268</v>
      </c>
      <c r="E24" s="71" t="s">
        <v>146</v>
      </c>
      <c r="F24" s="73">
        <v>4.58</v>
      </c>
    </row>
    <row r="25" spans="1:6" ht="16.5" customHeight="1">
      <c r="A25" s="71" t="s">
        <v>147</v>
      </c>
      <c r="B25" s="71"/>
      <c r="C25" s="71"/>
      <c r="D25" s="72" t="s">
        <v>268</v>
      </c>
      <c r="E25" s="71" t="s">
        <v>148</v>
      </c>
      <c r="F25" s="73">
        <v>4.58</v>
      </c>
    </row>
    <row r="26" spans="1:6" ht="16.5" customHeight="1">
      <c r="A26" s="71" t="s">
        <v>149</v>
      </c>
      <c r="B26" s="71"/>
      <c r="C26" s="71"/>
      <c r="D26" s="72" t="s">
        <v>268</v>
      </c>
      <c r="E26" s="71" t="s">
        <v>150</v>
      </c>
      <c r="F26" s="73">
        <v>132.5</v>
      </c>
    </row>
    <row r="27" spans="1:6" ht="16.5" customHeight="1">
      <c r="A27" s="71" t="s">
        <v>155</v>
      </c>
      <c r="B27" s="71"/>
      <c r="C27" s="71"/>
      <c r="D27" s="72" t="s">
        <v>268</v>
      </c>
      <c r="E27" s="71" t="s">
        <v>156</v>
      </c>
      <c r="F27" s="73">
        <v>20</v>
      </c>
    </row>
    <row r="28" spans="1:6" ht="16.5" customHeight="1">
      <c r="A28" s="71" t="s">
        <v>157</v>
      </c>
      <c r="B28" s="71"/>
      <c r="C28" s="71"/>
      <c r="D28" s="72" t="s">
        <v>268</v>
      </c>
      <c r="E28" s="71" t="s">
        <v>158</v>
      </c>
      <c r="F28" s="73">
        <v>20</v>
      </c>
    </row>
    <row r="29" spans="1:6" ht="16.5" customHeight="1">
      <c r="A29" s="71" t="s">
        <v>159</v>
      </c>
      <c r="B29" s="71"/>
      <c r="C29" s="71"/>
      <c r="D29" s="72" t="s">
        <v>268</v>
      </c>
      <c r="E29" s="71" t="s">
        <v>160</v>
      </c>
      <c r="F29" s="73">
        <v>112.5</v>
      </c>
    </row>
    <row r="30" spans="1:6" ht="16.5" customHeight="1">
      <c r="A30" s="71">
        <v>2130707</v>
      </c>
      <c r="B30" s="71"/>
      <c r="C30" s="71"/>
      <c r="D30" s="72" t="s">
        <v>268</v>
      </c>
      <c r="E30" s="71" t="s">
        <v>164</v>
      </c>
      <c r="F30" s="73">
        <v>112.5</v>
      </c>
    </row>
    <row r="31" spans="1:6" ht="16.5" customHeight="1">
      <c r="A31" s="71" t="s">
        <v>165</v>
      </c>
      <c r="B31" s="71"/>
      <c r="C31" s="71"/>
      <c r="D31" s="72" t="s">
        <v>268</v>
      </c>
      <c r="E31" s="71" t="s">
        <v>166</v>
      </c>
      <c r="F31" s="73">
        <v>4.31</v>
      </c>
    </row>
    <row r="32" spans="1:6" ht="16.5" customHeight="1">
      <c r="A32" s="71" t="s">
        <v>167</v>
      </c>
      <c r="B32" s="71"/>
      <c r="C32" s="71"/>
      <c r="D32" s="72" t="s">
        <v>268</v>
      </c>
      <c r="E32" s="71" t="s">
        <v>168</v>
      </c>
      <c r="F32" s="73">
        <v>4.31</v>
      </c>
    </row>
    <row r="33" spans="1:6" ht="16.5" customHeight="1">
      <c r="A33" s="71" t="s">
        <v>169</v>
      </c>
      <c r="B33" s="71"/>
      <c r="C33" s="71"/>
      <c r="D33" s="72" t="s">
        <v>268</v>
      </c>
      <c r="E33" s="71" t="s">
        <v>170</v>
      </c>
      <c r="F33" s="73">
        <v>4.31</v>
      </c>
    </row>
    <row r="34" spans="1:6" ht="16.5" customHeight="1">
      <c r="A34" s="71" t="s">
        <v>171</v>
      </c>
      <c r="B34" s="71"/>
      <c r="C34" s="71"/>
      <c r="D34" s="72" t="s">
        <v>268</v>
      </c>
      <c r="E34" s="71" t="s">
        <v>172</v>
      </c>
      <c r="F34" s="73">
        <v>3</v>
      </c>
    </row>
    <row r="35" spans="1:6" ht="16.5" customHeight="1">
      <c r="A35" s="71" t="s">
        <v>173</v>
      </c>
      <c r="B35" s="71"/>
      <c r="C35" s="71"/>
      <c r="D35" s="72" t="s">
        <v>268</v>
      </c>
      <c r="E35" s="71" t="s">
        <v>174</v>
      </c>
      <c r="F35" s="73">
        <v>3</v>
      </c>
    </row>
    <row r="36" spans="1:6" ht="16.5" customHeight="1">
      <c r="A36" s="71" t="s">
        <v>175</v>
      </c>
      <c r="B36" s="71"/>
      <c r="C36" s="71"/>
      <c r="D36" s="72" t="s">
        <v>268</v>
      </c>
      <c r="E36" s="71" t="s">
        <v>176</v>
      </c>
      <c r="F36" s="73">
        <v>3</v>
      </c>
    </row>
    <row r="37" ht="12.75" customHeight="1">
      <c r="F37" s="74"/>
    </row>
    <row r="38" ht="12.75" customHeight="1">
      <c r="F38" s="74"/>
    </row>
    <row r="39" ht="12.75" customHeight="1">
      <c r="F39" s="74"/>
    </row>
    <row r="40" ht="12.75" customHeight="1">
      <c r="F40" s="74"/>
    </row>
    <row r="41" ht="12.75" customHeight="1">
      <c r="F41" s="74"/>
    </row>
    <row r="42" ht="12.75" customHeight="1">
      <c r="F42" s="74"/>
    </row>
    <row r="43" ht="12.75" customHeight="1">
      <c r="F43" s="74"/>
    </row>
    <row r="44" ht="12.75" customHeight="1">
      <c r="F44" s="74"/>
    </row>
    <row r="45" ht="12.75" customHeight="1">
      <c r="F45" s="74"/>
    </row>
    <row r="46" ht="12.75" customHeight="1">
      <c r="F46" s="74"/>
    </row>
    <row r="47" ht="12.75" customHeight="1">
      <c r="F47" s="74"/>
    </row>
    <row r="48" ht="12.75" customHeight="1">
      <c r="F48" s="74"/>
    </row>
    <row r="49" ht="12.75" customHeight="1">
      <c r="F49" s="74"/>
    </row>
    <row r="50" ht="12.75" customHeight="1">
      <c r="F50" s="74"/>
    </row>
    <row r="51" ht="12.75" customHeight="1">
      <c r="F51" s="74"/>
    </row>
    <row r="52" ht="12.75" customHeight="1">
      <c r="F52" s="74"/>
    </row>
  </sheetData>
  <sheetProtection/>
  <mergeCells count="35">
    <mergeCell ref="A1:C1"/>
    <mergeCell ref="A3:F3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workbookViewId="0" topLeftCell="A1">
      <selection activeCell="A21" sqref="A21:IV23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 t="s">
        <v>323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324</v>
      </c>
      <c r="I2" s="66"/>
    </row>
    <row r="3" spans="1:9" ht="25.5" customHeight="1">
      <c r="A3" s="6" t="s">
        <v>325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326</v>
      </c>
      <c r="B5" s="18" t="s">
        <v>327</v>
      </c>
      <c r="C5" s="13" t="s">
        <v>328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50</v>
      </c>
      <c r="D6" s="47" t="s">
        <v>329</v>
      </c>
      <c r="E6" s="48" t="s">
        <v>330</v>
      </c>
      <c r="F6" s="49"/>
      <c r="G6" s="49"/>
      <c r="H6" s="50" t="s">
        <v>331</v>
      </c>
      <c r="I6" s="66"/>
    </row>
    <row r="7" spans="1:9" ht="33.75" customHeight="1">
      <c r="A7" s="24"/>
      <c r="B7" s="24"/>
      <c r="C7" s="51"/>
      <c r="D7" s="25"/>
      <c r="E7" s="52" t="s">
        <v>65</v>
      </c>
      <c r="F7" s="53" t="s">
        <v>332</v>
      </c>
      <c r="G7" s="54" t="s">
        <v>333</v>
      </c>
      <c r="H7" s="55"/>
      <c r="I7" s="66"/>
    </row>
    <row r="8" spans="1:9" ht="19.5" customHeight="1">
      <c r="A8" s="27" t="s">
        <v>268</v>
      </c>
      <c r="B8" s="56" t="s">
        <v>334</v>
      </c>
      <c r="C8" s="29">
        <v>4.8</v>
      </c>
      <c r="D8" s="69"/>
      <c r="E8" s="69"/>
      <c r="F8" s="69"/>
      <c r="G8" s="28"/>
      <c r="H8" s="70">
        <v>4.8</v>
      </c>
      <c r="I8" s="67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2017-02-14T06:52:21Z</cp:lastPrinted>
  <dcterms:created xsi:type="dcterms:W3CDTF">1996-12-17T01:32:42Z</dcterms:created>
  <dcterms:modified xsi:type="dcterms:W3CDTF">2017-10-24T09:24:31Z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2052-10.1.0.6875</vt:lpwstr>
  </property>
</Properties>
</file>